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heckCompatibility="1" defaultThemeVersion="124226"/>
  <bookViews>
    <workbookView xWindow="510" yWindow="570" windowWidth="23100" windowHeight="8640"/>
  </bookViews>
  <sheets>
    <sheet name="Reporte de Formatos" sheetId="1" r:id="rId1"/>
  </sheets>
  <calcPr calcId="144525"/>
</workbook>
</file>

<file path=xl/calcChain.xml><?xml version="1.0" encoding="utf-8"?>
<calcChain xmlns="http://schemas.openxmlformats.org/spreadsheetml/2006/main">
  <c r="M148" i="1" l="1"/>
  <c r="M146" i="1"/>
  <c r="M144" i="1"/>
  <c r="M142" i="1"/>
  <c r="M139" i="1"/>
  <c r="M81" i="1"/>
  <c r="M102" i="1" l="1"/>
  <c r="M135" i="1"/>
  <c r="M167" i="1" l="1"/>
  <c r="M82" i="1"/>
  <c r="M156" i="1"/>
  <c r="M154" i="1"/>
  <c r="M152" i="1"/>
  <c r="M169" i="1"/>
  <c r="M141" i="1"/>
  <c r="M123" i="1"/>
  <c r="M110" i="1"/>
  <c r="M109" i="1"/>
  <c r="M65" i="1" l="1"/>
  <c r="M48" i="1"/>
  <c r="M24" i="1"/>
  <c r="M62" i="1"/>
  <c r="M27" i="1"/>
  <c r="M28" i="1"/>
  <c r="M53" i="1"/>
  <c r="M66" i="1"/>
  <c r="M450" i="1" l="1"/>
  <c r="M483" i="1"/>
  <c r="M515" i="1"/>
  <c r="M516" i="1"/>
  <c r="M480" i="1"/>
  <c r="M502" i="1"/>
  <c r="M460" i="1"/>
  <c r="M418" i="1" l="1"/>
  <c r="M417" i="1"/>
  <c r="M401" i="1"/>
  <c r="M388" i="1"/>
  <c r="M377" i="1"/>
  <c r="M374" i="1"/>
  <c r="M370" i="1"/>
  <c r="M378" i="1"/>
  <c r="M369" i="1"/>
  <c r="M368" i="1" l="1"/>
  <c r="M399" i="1"/>
  <c r="M344" i="1" l="1"/>
  <c r="M333" i="1"/>
  <c r="M330" i="1"/>
  <c r="M319" i="1"/>
  <c r="M317" i="1"/>
  <c r="M312" i="1"/>
  <c r="M293" i="1"/>
  <c r="M291" i="1"/>
  <c r="M289" i="1"/>
  <c r="M283" i="1"/>
</calcChain>
</file>

<file path=xl/sharedStrings.xml><?xml version="1.0" encoding="utf-8"?>
<sst xmlns="http://schemas.openxmlformats.org/spreadsheetml/2006/main" count="3598" uniqueCount="478">
  <si>
    <t>45872</t>
  </si>
  <si>
    <t>TÍTULO</t>
  </si>
  <si>
    <t>NOMBRE CORTO</t>
  </si>
  <si>
    <t>DESCRIPCIÓN</t>
  </si>
  <si>
    <t>Informe financiero_Gasto por Capítulo, Concepto y Partida</t>
  </si>
  <si>
    <t>LTAIPEBC-81-F-XXXI1</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</si>
  <si>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</si>
  <si>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</si>
  <si>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</si>
  <si>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</si>
  <si>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</si>
  <si>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</si>
  <si>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</si>
  <si>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</si>
  <si>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381010</t>
  </si>
  <si>
    <t>381019</t>
  </si>
  <si>
    <t>381020</t>
  </si>
  <si>
    <t>381011</t>
  </si>
  <si>
    <t>381025</t>
  </si>
  <si>
    <t>381012</t>
  </si>
  <si>
    <t>381026</t>
  </si>
  <si>
    <t>381013</t>
  </si>
  <si>
    <t>381027</t>
  </si>
  <si>
    <t>381014</t>
  </si>
  <si>
    <t>381015</t>
  </si>
  <si>
    <t>381028</t>
  </si>
  <si>
    <t>381016</t>
  </si>
  <si>
    <t>381017</t>
  </si>
  <si>
    <t>381018</t>
  </si>
  <si>
    <t>381021</t>
  </si>
  <si>
    <t>381022</t>
  </si>
  <si>
    <t>381023</t>
  </si>
  <si>
    <t>381024</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</si>
  <si>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</si>
  <si>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</si>
  <si>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</si>
  <si>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</si>
  <si>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</si>
  <si>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</si>
  <si>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</si>
  <si>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</si>
  <si>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</si>
  <si>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</si>
  <si>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</si>
  <si>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</si>
  <si>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</si>
  <si>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</si>
  <si>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</si>
  <si>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</si>
  <si>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</si>
  <si>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</si>
  <si>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</si>
  <si>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</si>
  <si>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5-0-00-00-0000-00-00-00-00-000-000000</t>
  </si>
  <si>
    <t>'5-1-01-00-0000-00-00-00-00-000-000000</t>
  </si>
  <si>
    <t xml:space="preserve">  Remuneraciones a Dirigentes</t>
  </si>
  <si>
    <t>Tesoreria CDE</t>
  </si>
  <si>
    <t>Este sujeto obligado no cuenta con un sistema presupuestal por lo que no genero informacion para este periodo relativa al gasto comprometido y devengado, a justificacion de modificaciones presupuestales  y del hipervinculo al estado analitico del ejercicio presupuestal de egresos.</t>
  </si>
  <si>
    <t>'5-1-01-01-0001-00-00-00-00-000-000000</t>
  </si>
  <si>
    <t xml:space="preserve">    Sueldos y Salarios</t>
  </si>
  <si>
    <t>'5-1-01-01-0003-00-00-00-00-000-000000</t>
  </si>
  <si>
    <t xml:space="preserve">    Compensaciones</t>
  </si>
  <si>
    <t>'5-1-01-01-0012-00-00-00-00-000-000000</t>
  </si>
  <si>
    <t xml:space="preserve">    RCV</t>
  </si>
  <si>
    <t xml:space="preserve">    Otros Gastos</t>
  </si>
  <si>
    <t>'5-1-03-00-0000-00-00-00-00-000-000000</t>
  </si>
  <si>
    <t>Sueldos y Salarios del Personal</t>
  </si>
  <si>
    <t>'5-1-03-01-0001-00-00-00-00-000-000000</t>
  </si>
  <si>
    <t>'5-1-03-01-0003-00-00-00-00-000-000000</t>
  </si>
  <si>
    <t>'5-1-03-01-0005-00-00-00-00-000-000000</t>
  </si>
  <si>
    <t xml:space="preserve">    Prima Vacacional</t>
  </si>
  <si>
    <t>'5-1-03-01-0006-00-00-00-00-000-000000</t>
  </si>
  <si>
    <t xml:space="preserve">    Aguinaldo</t>
  </si>
  <si>
    <t>'5-1-03-01-0010-00-00-00-00-000-000000</t>
  </si>
  <si>
    <t xml:space="preserve">    IMSS</t>
  </si>
  <si>
    <t>'5-1-03-01-0011-00-00-00-00-000-000000</t>
  </si>
  <si>
    <t xml:space="preserve">    5% INFONAVIT</t>
  </si>
  <si>
    <t>'5-1-03-01-0012-00-00-00-00-000-000000</t>
  </si>
  <si>
    <t>'5-1-03-01-0020-00-00-00-00-000-000000</t>
  </si>
  <si>
    <t xml:space="preserve">    Vacaciones</t>
  </si>
  <si>
    <t>'5-1-04-00-0000-00-00-00-00-000-000000</t>
  </si>
  <si>
    <t xml:space="preserve">Servicios Generales </t>
  </si>
  <si>
    <t>'5-1-04-01-0001-00-00-00-00-000-000000</t>
  </si>
  <si>
    <t xml:space="preserve">    Arrendamiento de Bienes Inmuebles</t>
  </si>
  <si>
    <t>'5-1-04-01-0002-00-00-00-00-000-000000</t>
  </si>
  <si>
    <t xml:space="preserve">    Viáticos y Pasajes</t>
  </si>
  <si>
    <t>'5-1-04-01-0003-00-00-00-00-000-000000</t>
  </si>
  <si>
    <t xml:space="preserve">    Bitácora de Gastos Menores</t>
  </si>
  <si>
    <t>'5-1-04-01-0004-00-00-00-00-000-000000</t>
  </si>
  <si>
    <t xml:space="preserve">    Gasolina</t>
  </si>
  <si>
    <t>'5-1-04-01-0005-00-00-00-00-000-000000</t>
  </si>
  <si>
    <t xml:space="preserve">    Producción de Videos</t>
  </si>
  <si>
    <t>'5-1-04-01-0006-00-00-00-00-000-000000</t>
  </si>
  <si>
    <t xml:space="preserve">    Asesoría y Consultoría</t>
  </si>
  <si>
    <t>'5-1-04-01-0007-00-00-00-00-000-000000</t>
  </si>
  <si>
    <t xml:space="preserve">    Programas de Cómputo</t>
  </si>
  <si>
    <t>'5-1-04-01-0008-00-00-00-00-000-000000</t>
  </si>
  <si>
    <t xml:space="preserve">    Internet</t>
  </si>
  <si>
    <t>'5-1-04-01-0009-00-00-00-00-000-000000</t>
  </si>
  <si>
    <t xml:space="preserve">    Seguros de Vehículos</t>
  </si>
  <si>
    <t>'5-1-04-01-0012-00-00-00-00-000-000000</t>
  </si>
  <si>
    <t xml:space="preserve">    Arrendamiento de Bienes Muebles</t>
  </si>
  <si>
    <t>'5-1-04-01-0013-00-00-00-00-000-000000</t>
  </si>
  <si>
    <t xml:space="preserve">    Impuesto Predial</t>
  </si>
  <si>
    <t>'5-1-04-01-0014-00-00-00-00-000-000000</t>
  </si>
  <si>
    <t xml:space="preserve">    Licencias Software</t>
  </si>
  <si>
    <t>'5-1-04-01-0015-00-00-00-00-000-000000</t>
  </si>
  <si>
    <t xml:space="preserve">    Vigilancia</t>
  </si>
  <si>
    <t>'5-1-04-01-0017-00-00-00-00-000-000000</t>
  </si>
  <si>
    <t xml:space="preserve">    Multas, Recargos y/o Actualizaciones</t>
  </si>
  <si>
    <t>'5-1-04-01-0022-00-00-00-00-000-000000</t>
  </si>
  <si>
    <t xml:space="preserve">    Cuotas y Suscripciones</t>
  </si>
  <si>
    <t>'5-1-04-01-0036-00-00-00-00-000-000000</t>
  </si>
  <si>
    <t xml:space="preserve">    Alimentos</t>
  </si>
  <si>
    <t>'5-1-04-01-0037-00-00-00-00-000-000000</t>
  </si>
  <si>
    <t xml:space="preserve">    Depreciación de Edificios</t>
  </si>
  <si>
    <t>'5-1-04-01-0038-00-00-00-00-000-000000</t>
  </si>
  <si>
    <t xml:space="preserve">    Depreciación de Mobiliario y Equipo</t>
  </si>
  <si>
    <t>'5-1-04-01-0039-00-00-00-00-000-000000</t>
  </si>
  <si>
    <t xml:space="preserve">    Depreciación de Equipo de Transporte</t>
  </si>
  <si>
    <t>'5-1-04-01-0040-00-00-00-00-000-000000</t>
  </si>
  <si>
    <t xml:space="preserve">    Depreciación de Equipo de Cómputo</t>
  </si>
  <si>
    <t>'5-1-04-01-0041-00-00-00-00-000-000000</t>
  </si>
  <si>
    <t xml:space="preserve">    Depreciación de Equipo de Sonido y Video</t>
  </si>
  <si>
    <t>'5-1-04-01-0046-00-00-00-00-000-000000</t>
  </si>
  <si>
    <t>'5-1-04-01-0047-00-00-00-00-000-000000</t>
  </si>
  <si>
    <t xml:space="preserve">    Energía Eléctrica</t>
  </si>
  <si>
    <t>'5-1-04-01-0048-00-00-00-00-000-000000</t>
  </si>
  <si>
    <t xml:space="preserve">    Teléfono</t>
  </si>
  <si>
    <t>'5-1-04-01-0052-00-00-00-00-000-000000</t>
  </si>
  <si>
    <t xml:space="preserve">    Multas y Sanciones </t>
  </si>
  <si>
    <t>'5-1-05-00-0000-00-00-00-00-000-000000</t>
  </si>
  <si>
    <t xml:space="preserve">Materiales y Suministros </t>
  </si>
  <si>
    <t>'5-1-05-01-0002-00-00-00-00-000-000000</t>
  </si>
  <si>
    <t xml:space="preserve">    Impresos</t>
  </si>
  <si>
    <t>'5-1-05-01-0003-00-00-00-00-000-000000</t>
  </si>
  <si>
    <t xml:space="preserve">    Papelería</t>
  </si>
  <si>
    <t>'5-1-05-01-0004-00-00-00-00-000-000000</t>
  </si>
  <si>
    <t xml:space="preserve">    Artículos de Aseo y Limpieza</t>
  </si>
  <si>
    <t>'5-1-05-01-0006-00-00-00-00-000-000000</t>
  </si>
  <si>
    <t xml:space="preserve">    Paquetería</t>
  </si>
  <si>
    <t>'5-1-05-01-0007-00-00-00-00-000-000000</t>
  </si>
  <si>
    <t xml:space="preserve">    Despensa</t>
  </si>
  <si>
    <t>'5-1-05-01-0008-00-00-00-00-000-000000</t>
  </si>
  <si>
    <t xml:space="preserve">    Libros, Periódicos y Revistas</t>
  </si>
  <si>
    <t>'5-1-05-01-0009-00-00-00-00-000-000000</t>
  </si>
  <si>
    <t>'5-1-05-01-0012-00-00-00-00-000-000000</t>
  </si>
  <si>
    <t xml:space="preserve">    Artículos de Cocina</t>
  </si>
  <si>
    <t>'5-1-05-01-0013-00-00-00-00-000-000000</t>
  </si>
  <si>
    <t xml:space="preserve">    Refacciones, Accesorios y Herramientas</t>
  </si>
  <si>
    <t>'5-1-05-01-0016-00-00-00-00-000-000000</t>
  </si>
  <si>
    <t xml:space="preserve">    Material Eléctrico y de Telecomunicaciones</t>
  </si>
  <si>
    <t>'5-1-05-01-0018-00-00-00-00-000-000000</t>
  </si>
  <si>
    <t xml:space="preserve">    Vestuarios y Uniformes</t>
  </si>
  <si>
    <t>'5-1-05-01-0022-00-00-00-00-000-000000</t>
  </si>
  <si>
    <t xml:space="preserve">    Servicio de Agua Potable</t>
  </si>
  <si>
    <t>'5-1-05-01-0023-00-00-00-00-000-000000</t>
  </si>
  <si>
    <t xml:space="preserve">    Placas y Tenencias</t>
  </si>
  <si>
    <t>'5-1-05-01-0027-00-00-00-00-000-000000</t>
  </si>
  <si>
    <t xml:space="preserve">    Publicidad y Propaganda</t>
  </si>
  <si>
    <t>'5-1-05-01-0029-00-00-00-00-000-000000</t>
  </si>
  <si>
    <t xml:space="preserve">    Mantenimiento de Edificios</t>
  </si>
  <si>
    <t>'5-1-05-01-0031-00-00-00-00-000-000000</t>
  </si>
  <si>
    <t xml:space="preserve">    Mantenimiento de Equipo de Transporte </t>
  </si>
  <si>
    <t>'5-1-05-01-0032-00-00-00-00-000-000000</t>
  </si>
  <si>
    <t xml:space="preserve">    Mantenimiento de Equipo de Cómputo</t>
  </si>
  <si>
    <t>'5-1-05-01-0033-00-00-00-00-000-000000</t>
  </si>
  <si>
    <t xml:space="preserve">    Mantenimiento de Equipo de Sonido y Video</t>
  </si>
  <si>
    <t>'5-1-05-01-0036-00-00-00-00-000-000000</t>
  </si>
  <si>
    <t xml:space="preserve">    Mantenimiento de Equipo Audiovisual y Fotográfico</t>
  </si>
  <si>
    <t>'5-1-07-00-0000-00-00-00-00-000-000000</t>
  </si>
  <si>
    <t>Gastos Financieros</t>
  </si>
  <si>
    <t>'5-1-07-01-0001-00-00-00-00-000-000000</t>
  </si>
  <si>
    <t xml:space="preserve">    Comisiones Bancarias</t>
  </si>
  <si>
    <t>'5-2-01-00-0000-00-00-00-00-000-000000</t>
  </si>
  <si>
    <t>Educación y Capacitación Política</t>
  </si>
  <si>
    <t>'5-2-01-17-0001-00-00-00-00-000-000000</t>
  </si>
  <si>
    <t xml:space="preserve">    Cursos</t>
  </si>
  <si>
    <t>'5-2-01-24-0001-00-00-00-00-000-000000</t>
  </si>
  <si>
    <t xml:space="preserve">    Talleres</t>
  </si>
  <si>
    <t>'5-3-01-00-0000-00-00-00-00-000-000000</t>
  </si>
  <si>
    <t>Capacitación, Promoción y Desarrollo del Liderazgo</t>
  </si>
  <si>
    <t>'5-3-01-26-0001-00-00-00-00-000-000000</t>
  </si>
  <si>
    <t>0</t>
  </si>
  <si>
    <t xml:space="preserve">La informacion publicada en este 2do. Timestre 2018 comprende del Enero a Junio 2018. Este sujeto obligado no cuenta con un sistema presupuestal por lo que no genero informacion para este periodo relativa al gasto comprometido y devengado, a la justificacion de modificaciones presupuestales  y del hipervinculo al estado analitico del ejercicio presupuestal de egresos. </t>
  </si>
  <si>
    <t>5-1-01-01-0000</t>
  </si>
  <si>
    <t>REMUNERACIONES A DIRIGENTES</t>
  </si>
  <si>
    <t>5-1-01-01-0001</t>
  </si>
  <si>
    <t>SUELDOS Y SALARIOS</t>
  </si>
  <si>
    <t>5-1-01-01-0003</t>
  </si>
  <si>
    <t>COMPENSACIONES</t>
  </si>
  <si>
    <t>5-1-01-01-0010</t>
  </si>
  <si>
    <t>IMSS</t>
  </si>
  <si>
    <t>5-1-01-01-0012</t>
  </si>
  <si>
    <t>RCV</t>
  </si>
  <si>
    <t>5-1-01-01-0026</t>
  </si>
  <si>
    <t>OTROS GASTOS</t>
  </si>
  <si>
    <t>5-1-03-00-0000</t>
  </si>
  <si>
    <t>SUELDOS Y SALARIOS DEL PERSONAL</t>
  </si>
  <si>
    <t>5-1-03-01-0001</t>
  </si>
  <si>
    <t>5-1-03-01-0003</t>
  </si>
  <si>
    <t>5-1-03-01-0004</t>
  </si>
  <si>
    <t>INDEMNIZACIONES</t>
  </si>
  <si>
    <t>5-1-03-01-0005</t>
  </si>
  <si>
    <t>PRIMA VACACIONAL</t>
  </si>
  <si>
    <t>5-1-03-01-0006</t>
  </si>
  <si>
    <t>AGUINALDO</t>
  </si>
  <si>
    <t>5-1-03-01-0010</t>
  </si>
  <si>
    <t>5-1-03-01-0011</t>
  </si>
  <si>
    <t>5% INFONAVIT</t>
  </si>
  <si>
    <t>5-1-03-01-0012</t>
  </si>
  <si>
    <t>5-1-03-01-0016</t>
  </si>
  <si>
    <t>PRIMA DE ANTIGÜEDAD</t>
  </si>
  <si>
    <t>5-1-03-01-0020</t>
  </si>
  <si>
    <t>VACACIONES</t>
  </si>
  <si>
    <t>5-1-03-01-0025</t>
  </si>
  <si>
    <t>5-1-04-01-0000</t>
  </si>
  <si>
    <t>SERVICIOS GENERALES</t>
  </si>
  <si>
    <t>5-1-04-01-0001</t>
  </si>
  <si>
    <t>ARRENDAMIENTO DE BIENES INMUEBLES</t>
  </si>
  <si>
    <t>5-1-04-01-0002</t>
  </si>
  <si>
    <t>VIATICOS Y PASAJES</t>
  </si>
  <si>
    <t>5-1-04-01-0003</t>
  </si>
  <si>
    <t>BITACORA DE GASTOS MENORES</t>
  </si>
  <si>
    <t>5-1-04-01-0004</t>
  </si>
  <si>
    <t>GASOLINA</t>
  </si>
  <si>
    <t>5-1-04-01-0005</t>
  </si>
  <si>
    <t>PRODUCCION DE VIDEOS</t>
  </si>
  <si>
    <t>5-1-04-01-0006</t>
  </si>
  <si>
    <t>ASESORIA Y CONSULTORIA</t>
  </si>
  <si>
    <t>5-1-04-01-0007</t>
  </si>
  <si>
    <t>PROGRAMAS DE COMPUTO</t>
  </si>
  <si>
    <t>5-1-04-01-0008</t>
  </si>
  <si>
    <t>INTERNET</t>
  </si>
  <si>
    <t>5-1-04-01-0009</t>
  </si>
  <si>
    <t>SEGUROS DE VEHICULOS</t>
  </si>
  <si>
    <t>5-1-04-01-0012</t>
  </si>
  <si>
    <t>ARRENDAMIENTO DE BIENES MUEBLES</t>
  </si>
  <si>
    <t>5-1-04-01-0013</t>
  </si>
  <si>
    <t>IMPUESTO PREDIAL</t>
  </si>
  <si>
    <t>5-1-04-01-0014</t>
  </si>
  <si>
    <t>LICENCIAS SOFTWARE</t>
  </si>
  <si>
    <t>5-1-04-01-0015</t>
  </si>
  <si>
    <t>VIGILANCIA</t>
  </si>
  <si>
    <t>5-1-04-01-0017</t>
  </si>
  <si>
    <t>MULTAS, RECARGOS Y/O ACTUALIZACIONES</t>
  </si>
  <si>
    <t>5-1-04-01-0019</t>
  </si>
  <si>
    <t>TRANSPORTE</t>
  </si>
  <si>
    <t>5-1-04-01-0022</t>
  </si>
  <si>
    <t>CUOTAS Y SUSCRIPCIONES</t>
  </si>
  <si>
    <t>5-1-04-01-0024</t>
  </si>
  <si>
    <t>EVENTOS</t>
  </si>
  <si>
    <t>5-1-04-01-0030</t>
  </si>
  <si>
    <t>SERVICIO DE VIGILANCIA</t>
  </si>
  <si>
    <t>5-1-04-01-0032</t>
  </si>
  <si>
    <t>CAPACITACION Y CURSOS</t>
  </si>
  <si>
    <t>5-1-04-01-0018</t>
  </si>
  <si>
    <t>ENCUESTAS Y/O CONSULTAS</t>
  </si>
  <si>
    <t>5-1-04-01-0029</t>
  </si>
  <si>
    <t>ESTUDIOS E INVESTIGACIONES</t>
  </si>
  <si>
    <t>5-1-04-01-0036</t>
  </si>
  <si>
    <t>ALIMENTOS</t>
  </si>
  <si>
    <t>5-1-04-01-0037</t>
  </si>
  <si>
    <t>DEPRECIACION DE EDIFICIOS</t>
  </si>
  <si>
    <t>5-1-04-01-0038</t>
  </si>
  <si>
    <t>DEPRECIACION DE MOBILIARIO Y EQUIPO</t>
  </si>
  <si>
    <t>5-1-04-01-0039</t>
  </si>
  <si>
    <t>DEPRECIACION DE EQUIPO DE TRANSPORTE</t>
  </si>
  <si>
    <t>5-1-04-01-0040</t>
  </si>
  <si>
    <t>DEPRECIACION DE EQUIPO DE COMPUTO</t>
  </si>
  <si>
    <t>5-1-04-01-0041</t>
  </si>
  <si>
    <t>DEPRECIACION DE EQUIPO DE SONIDO Y VIDEO</t>
  </si>
  <si>
    <t>5-1-04-01-0046</t>
  </si>
  <si>
    <t>5-1-04-01-0047</t>
  </si>
  <si>
    <t>ENERGIA ELECTRICA</t>
  </si>
  <si>
    <t>5-1-04-01-0048</t>
  </si>
  <si>
    <t>TELEFONO</t>
  </si>
  <si>
    <t>5-1-04-01-0049</t>
  </si>
  <si>
    <t>CASETAS Y PEAJES</t>
  </si>
  <si>
    <t>5-1-04-01-0052</t>
  </si>
  <si>
    <t>MULTAS Y SANCIONES</t>
  </si>
  <si>
    <t>5-1-05-01-0000</t>
  </si>
  <si>
    <t>MATERIALES Y SUMINISTROS</t>
  </si>
  <si>
    <t>5-1-05-01-0002</t>
  </si>
  <si>
    <t>IMPRESOS</t>
  </si>
  <si>
    <t>5-1-05-01-0003</t>
  </si>
  <si>
    <t>PAPELERIA</t>
  </si>
  <si>
    <t>5-1-05-01-0004</t>
  </si>
  <si>
    <t>ARTICULOS DE ASEO Y LIMPIEZA</t>
  </si>
  <si>
    <t>5-1-05-01-0006</t>
  </si>
  <si>
    <t>PAQUETERIA</t>
  </si>
  <si>
    <t>5-1-05-01-0007</t>
  </si>
  <si>
    <t>DESPENSA</t>
  </si>
  <si>
    <t>5-1-05-01-0008</t>
  </si>
  <si>
    <t>LIBROS, PERIODICOS Y REVISTAS</t>
  </si>
  <si>
    <t>5-1-05-01-0009</t>
  </si>
  <si>
    <t>5-1-05-01-0012</t>
  </si>
  <si>
    <t>ARTICULOS DE COCINA</t>
  </si>
  <si>
    <t>5-1-05-01-0013</t>
  </si>
  <si>
    <t>REFACCIONES, ACCESORIOS Y HERRAMIENTAS</t>
  </si>
  <si>
    <t>5-1-05-01-0016</t>
  </si>
  <si>
    <t>MATERIAL ELECTRICO Y DE TELECOMUNICACIONES</t>
  </si>
  <si>
    <t>5-1-05-01-0018</t>
  </si>
  <si>
    <t>VESTUARIOS Y UNIFORMES</t>
  </si>
  <si>
    <t>5-1-05-01-0022</t>
  </si>
  <si>
    <t>SERVICIO DE AGUA POTABLE</t>
  </si>
  <si>
    <t>5-1-05-01-0023</t>
  </si>
  <si>
    <t>PLACAS Y TENENCIAS</t>
  </si>
  <si>
    <t>5-1-05-01-0024</t>
  </si>
  <si>
    <t>FOTOCOPIADO</t>
  </si>
  <si>
    <t>5-1-05-01-0027</t>
  </si>
  <si>
    <t>PUBLICIDAD Y PROPAGANDA</t>
  </si>
  <si>
    <t>5-1-05-01-0029</t>
  </si>
  <si>
    <t>MANTENIMIENTO DE EDIFICIOS</t>
  </si>
  <si>
    <t>5-1-05-01-0030</t>
  </si>
  <si>
    <t>MANTENIMIENTO DE MOBILIARIO Y EQUIPO</t>
  </si>
  <si>
    <t>5-1-05-01-0031</t>
  </si>
  <si>
    <t>MANTENIMIENTO DE EQUIPO DE TRANSPORTE</t>
  </si>
  <si>
    <t>5-1-05-01-0032</t>
  </si>
  <si>
    <t>MANTENIMIENTO DE EQUIPO DE COMPUTO</t>
  </si>
  <si>
    <t>5-1-05-01-0033</t>
  </si>
  <si>
    <t>MANTENIMIENTO DE EQUIPO DE SONIDO Y VIDEO</t>
  </si>
  <si>
    <t>5-1-05-01-0036</t>
  </si>
  <si>
    <t>MANTENIMIENTO DE EQUIPO AUDIOVISUAL Y FOTOGRAFICO</t>
  </si>
  <si>
    <t>5-1-06-01-0000</t>
  </si>
  <si>
    <t>PROPAGANDA INSTITUCIONAL</t>
  </si>
  <si>
    <t>5-1-06-01-0001</t>
  </si>
  <si>
    <t>PANORAMICOS O ESPECTACULARES</t>
  </si>
  <si>
    <t>5-1-06-01-0010</t>
  </si>
  <si>
    <t>ESPECTACULARES DE PANTALLAS DIGITALES</t>
  </si>
  <si>
    <t>5-1-07-00-0000</t>
  </si>
  <si>
    <t>GASTOS FINANCIEROS</t>
  </si>
  <si>
    <t>5-1-07-01-0000</t>
  </si>
  <si>
    <t>COMISIONES BANCARIAS</t>
  </si>
  <si>
    <t>5-2-00-00-0000</t>
  </si>
  <si>
    <t>ACTIVIDADES ESPECIFICAS</t>
  </si>
  <si>
    <t>5-2-01-17-0000</t>
  </si>
  <si>
    <t>CURSOS</t>
  </si>
  <si>
    <t>5-2-01-24-0000</t>
  </si>
  <si>
    <t>TALLERES</t>
  </si>
  <si>
    <t>5-3-00-00-0000</t>
  </si>
  <si>
    <t>CAPACITACION, PROMOCION Y DESARROLLO DEL LIDERAZGO POLITICO DE LAS MUJERES</t>
  </si>
  <si>
    <t>5-3-01-26-0000</t>
  </si>
  <si>
    <t>5-6-00-00-0000</t>
  </si>
  <si>
    <t>EGRESOS POR TRANSFERENCIAS</t>
  </si>
  <si>
    <t>5-6-02-01-0003</t>
  </si>
  <si>
    <t>EGRESOS POR TRANSFERENCIAS DE LOS CDEÂ´S EN EFECTIVO A LA CONCENTRADORA ESTATAL FEDERAL</t>
  </si>
  <si>
    <t>5-6-02-01-0004</t>
  </si>
  <si>
    <t>EGRESOS POR TRANSFERENCIAS DE LOS CDE´S EN EFECTIVO A LA CONCENTRADORA ESTATAL DE COALICION FEDERAL</t>
  </si>
  <si>
    <t>5-6-02-02-0000</t>
  </si>
  <si>
    <t>EGRESOS POR TRANSFERENCIAS A LOS CDE´S EN ESPECIE</t>
  </si>
  <si>
    <t>5-1-06-00-0000-00-00-00-00-000-000000</t>
  </si>
  <si>
    <t>5-6-01-00-0000-00-00-00-00-000-000000</t>
  </si>
  <si>
    <t>5-6-02-01-0002</t>
  </si>
  <si>
    <t>5-6-02-01-0006</t>
  </si>
  <si>
    <t>EGRESOS POR TRANSFERENCIAS DE LOS CEE´S EN EFECTIVO AL COMITE DIRECTIVO ESTATAL</t>
  </si>
  <si>
    <t>EGRESOS POR TRANSFERENCIAS DE LOS CEE´S EN EFECTIVO A LA CONCENTRADORA ESTATAL DE COALICION LOCAL (RECURSOS FEDERALES)</t>
  </si>
  <si>
    <t xml:space="preserve">La informacion publicada en este 3er. Timestre 2018 comprende del Julio a Septiembre 2018. Este sujeto obligado no cuenta con un sistema presupuestal por lo que no genero informacion para este periodo relativa al gasto comprometido y devengado, a la justificacion de modificaciones presupuestales  y del hipervinculo al estado analitico del ejercicio presupuestal de egresos. </t>
  </si>
  <si>
    <t>5-1-06-01-0009</t>
  </si>
  <si>
    <t>5-1-01-01-0005</t>
  </si>
  <si>
    <t>5-1-04-00-0000</t>
  </si>
  <si>
    <t>5-1-04-01-0042</t>
  </si>
  <si>
    <t>DEPRECIACION DE EQUIPO DE COMUNICACION</t>
  </si>
  <si>
    <t>5-1-05-00-0000</t>
  </si>
  <si>
    <t>5-1-05-01-0015</t>
  </si>
  <si>
    <t>ESTRUCTURAS Y MANUFACTURAS</t>
  </si>
  <si>
    <t>5-1-05-01-0034</t>
  </si>
  <si>
    <t>MANTENIMIENTO DE EQUIPO DE COMUNICACION</t>
  </si>
  <si>
    <t>5-1-06-00-0000</t>
  </si>
  <si>
    <t>5-2-01-00-0000</t>
  </si>
  <si>
    <t>EDUCACION Y CAPACITACION POLITICA</t>
  </si>
  <si>
    <t>5-6-03-01-0002</t>
  </si>
  <si>
    <t xml:space="preserve">La informacion publicada en este 4to Timestre 2018 comprende de Enero a Diciembre 2018. Este sujeto obligado no cuenta con un sistema presupuestal por lo que no genero informacion para este periodo relativa al gasto comprometido y devengado, a la justificacion de modificaciones presupuestales  y del hipervinculo al estado analitico del ejercicio presupuestal de egresos. </t>
  </si>
  <si>
    <t>5-1-01-01-0011</t>
  </si>
  <si>
    <t>5-1-03-01-0000</t>
  </si>
  <si>
    <t>5-1-04-01-0025</t>
  </si>
  <si>
    <t>5-1-04-01-0034</t>
  </si>
  <si>
    <t xml:space="preserve">SERVICIOS GENERALES </t>
  </si>
  <si>
    <t>PUBLICACIONES EN PRENSA</t>
  </si>
  <si>
    <t>SERVICIOS DE PRODUCCION Y COBERTURA</t>
  </si>
  <si>
    <t>5-1-04-01-0051</t>
  </si>
  <si>
    <t>5-6-03-00-0000</t>
  </si>
  <si>
    <t>5-6-03-01-0000</t>
  </si>
  <si>
    <t>5-6-03-01-0003</t>
  </si>
  <si>
    <t>5-6-03-02-0000</t>
  </si>
  <si>
    <t>5-6-03-02-0001</t>
  </si>
  <si>
    <t>DEPRECIACION DE EQUIPO DE AUDIOVISUAL Y FOTOGRAFICO</t>
  </si>
  <si>
    <t xml:space="preserve">MATERIALES Y SUMINISTROS </t>
  </si>
  <si>
    <t xml:space="preserve">MANTENIMIENTO DE EQUIPO DE TRANSPORTE </t>
  </si>
  <si>
    <t xml:space="preserve">EGRESOS POR TRANSFERENCIAS DE LOS COMITES EJECUTIVOS ESTATALES </t>
  </si>
  <si>
    <t>EGRESOS POR TRANSFERENCIAS DE LOS CEE´S EN EFECTIVO</t>
  </si>
  <si>
    <t>EGRESOS POR TRANSFERENCIAS DE LOS CEE´S EN EFECTIVO A LA CONCENTRADORA ESTATAL LOCAL</t>
  </si>
  <si>
    <t>EGRESOS POR TRANSFERENCIAS A LOS CEE´S EN ESPECIE</t>
  </si>
  <si>
    <t>EGRESOS POR TRANSFERENCIAS DE LOS CEE´S EN ESPECIE A LA CONCENTRADORA ESTATAL LOCAL</t>
  </si>
  <si>
    <t xml:space="preserve"> Este sujeto obligado no cuenta con un sistema presupuestal por lo que no genero informacion para este periodo relativa al gasto comprometido y devengado, a la justificacion de modificaciones presupuestales  y del hipervinculo al estado analitico del ejercicio presupuestal de egresos. </t>
  </si>
  <si>
    <t>5-0-00-00-0000</t>
  </si>
  <si>
    <t>EGRESOS</t>
  </si>
  <si>
    <t>5-1-00-00-0000</t>
  </si>
  <si>
    <t>OPERACION ORDINARIA</t>
  </si>
  <si>
    <t>5-1-01-00-0000</t>
  </si>
  <si>
    <t>5-1-01-01-0024</t>
  </si>
  <si>
    <t>VIATICOS AL EXTRANJERO</t>
  </si>
  <si>
    <t>5-1-04-01-0011</t>
  </si>
  <si>
    <t>ASESORIA Y CAPACITACION</t>
  </si>
  <si>
    <t>5-1-04-01-0031</t>
  </si>
  <si>
    <t>CONVENIOS</t>
  </si>
  <si>
    <t xml:space="preserve">MULTAS Y SANCIONES </t>
  </si>
  <si>
    <t>5-1-05-01-0028</t>
  </si>
  <si>
    <t>DIFERENCIA EN COSTEO</t>
  </si>
  <si>
    <t>5-6-02-00-0000</t>
  </si>
  <si>
    <t>EGRESOS POR TRANSFERENCIAS DE LOS COMITES DIRECTIVOS ESTATALES (RECURSOS FEDERALES)</t>
  </si>
  <si>
    <t>5-6-02-01-0000</t>
  </si>
  <si>
    <t xml:space="preserve">EGRESOS POR TRANSFERENCIAS DE LOS CDE´S EN EFECTIVO </t>
  </si>
  <si>
    <t>5-6-02-01-0001</t>
  </si>
  <si>
    <t>EGRESOS POR TRANSFERENCIAS DE LOS CDE´S EN EFECTIVO AL COMITE EJECUTIVO ESTATAL</t>
  </si>
  <si>
    <t>6-0-00-00-0000</t>
  </si>
  <si>
    <t>CUENTAS DE ORDEN</t>
  </si>
  <si>
    <t>6-1-00-00-0000</t>
  </si>
  <si>
    <t>6-1-01-00-0000</t>
  </si>
  <si>
    <t>COMODATO</t>
  </si>
  <si>
    <t>6-1-01-01-0000</t>
  </si>
  <si>
    <t>COMODATO DE PLANTA Y EQUIPO</t>
  </si>
  <si>
    <t>6-1-01-02-0000</t>
  </si>
  <si>
    <t>PLANTA Y EQUIPO EN COMODATO</t>
  </si>
  <si>
    <t>6-1-06-00-0000</t>
  </si>
  <si>
    <t>FINANCIAMIENTO LOCAL ORDINARIO</t>
  </si>
  <si>
    <t>6-1-06-01-0000</t>
  </si>
  <si>
    <t>PUBLICO LOCAL</t>
  </si>
  <si>
    <t>6-1-06-02-0000</t>
  </si>
  <si>
    <t>LOCAL PUBLICO</t>
  </si>
  <si>
    <t>7-0-00-00-0000</t>
  </si>
  <si>
    <t>PRESUPUESTO</t>
  </si>
  <si>
    <t>7-1-00-00-0000</t>
  </si>
  <si>
    <t>INGRESOS</t>
  </si>
  <si>
    <t>7-1-01-00-0000</t>
  </si>
  <si>
    <t>RADICACIONES PARA ACTIVIDADES ESPECIFICAS</t>
  </si>
  <si>
    <t>7-1-02-00-0000</t>
  </si>
  <si>
    <t>RADICACIONES DE LA CUENTA CB-CEN A CUENTAS CB-MUJERES</t>
  </si>
  <si>
    <t>7-1-03-00-0000</t>
  </si>
  <si>
    <t>INGRESOS POR EJECUTAR</t>
  </si>
  <si>
    <t>7-2-00-00-0000</t>
  </si>
  <si>
    <t>7-2-02-00-0000</t>
  </si>
  <si>
    <t>PRESUPUESTO POR EJERCER</t>
  </si>
  <si>
    <t>7-2-04-00-0000</t>
  </si>
  <si>
    <t>PRESUPUESTO DEVENGADO</t>
  </si>
  <si>
    <t>7-2-05-00-0000</t>
  </si>
  <si>
    <t>PRESUPUESTO EJERCIDO</t>
  </si>
  <si>
    <t>5-1-00-00-0000-00-00-00-00-000-000000</t>
  </si>
  <si>
    <t>5-1-01-00-0000-00-00-00-00-000-000000</t>
  </si>
  <si>
    <t>5-1-03-00-0000-00-00-00-00-000-000000</t>
  </si>
  <si>
    <t>5-1-03-01-0000-00-00-00-00-000-000000</t>
  </si>
  <si>
    <t>5-1-04-00-0000-00-00-00-00-000-000000</t>
  </si>
  <si>
    <t>5-1-04-01-0000-00-00-00-00-000-000000</t>
  </si>
  <si>
    <t>5-1-05-00-0000-00-00-00-00-000-000000</t>
  </si>
  <si>
    <t>5-1-05-01-0000-00-00-00-00-000-000000</t>
  </si>
  <si>
    <t>5-1-06-01-0000-00-00-00-00-000-000000</t>
  </si>
  <si>
    <t>5-1-07-00-0000-00-00-00-00-000-000000</t>
  </si>
  <si>
    <t>5-1-07-01-0000-00-00-00-00-000-000000</t>
  </si>
  <si>
    <t>5-2-00-00-0000-00-00-00-00-000-000000</t>
  </si>
  <si>
    <t>5-2-01-00-0000-00-00-00-00-000-000000</t>
  </si>
  <si>
    <t>5-6-00-00-0000-00-00-00-00-000-000000</t>
  </si>
  <si>
    <t>5-6-02-00-0000-00-00-00-00-000-000000</t>
  </si>
  <si>
    <t>5-6-03-00-0000-00-00-00-00-000-000000</t>
  </si>
  <si>
    <t>6-0-00-00-0000-00-00-00-00-000-000000</t>
  </si>
  <si>
    <t>6-1-00-00-0000-00-00-00-00-000-000000</t>
  </si>
  <si>
    <t>6-1-01-00-0000-00-00-00-00-000-000000</t>
  </si>
  <si>
    <t>6-1-06-00-0000-00-00-00-00-000-000000</t>
  </si>
  <si>
    <t>7-0-00-00-0000-00-00-00-00-000-000000</t>
  </si>
  <si>
    <t>7-1-00-00-0000-00-00-00-00-000-000000</t>
  </si>
  <si>
    <t>7-1-01-00-0000-00-00-00-00-000-000000</t>
  </si>
  <si>
    <t>7-1-02-00-0000-00-00-00-00-000-000000</t>
  </si>
  <si>
    <t>7-1-03-00-0000-00-00-00-00-000-000000</t>
  </si>
  <si>
    <t>7-2-00-00-0000-00-00-00-00-000-000000</t>
  </si>
  <si>
    <t>7-2-02-00-0000-00-00-00-00-000-000000</t>
  </si>
  <si>
    <t>7-2-04-00-0000-00-00-00-00-000-000000</t>
  </si>
  <si>
    <t>7-2-05-00-0000-00-00-00-00-000-000000</t>
  </si>
  <si>
    <t>https://www.panbc.com.mx/docstransparencia/2019/Urlinternos/urljulio/Balanza%202do%20Trim%202019%20Local%20y%20Federal.pdf</t>
  </si>
  <si>
    <t>https://www.panbc.com.mx/docstransparencia/2019/Balanza%201%20T%202019.pdf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</si>
</sst>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Red]\-\$#,##0.00"/>
  </numFmts>
  <fonts count="18">
    <font>
      <sz val="11"/>
      <color indexed="8"/>
      <name val="Calibri"/>
      <family val="2"/>
      <scheme val="minor"/>
    </font>
    <font>
      <b/>
      <sz val="11"/>
      <color indexed="9"/>
      <name val="Arial"/>
      <family val="2"/>
    </font>
    <font>
      <sz val="10"/>
      <color indexed="8"/>
      <name val="Arial"/>
      <family val="2"/>
    </font>
    <font>
      <b/>
      <sz val="10"/>
      <color indexed="8"/>
      <name val="Arial"/>
      <family val="2"/>
    </font>
    <font>
      <b/>
      <sz val="10"/>
      <color indexed="8"/>
      <name val="Arial"/>
      <family val="2"/>
    </font>
    <font>
      <sz val="10"/>
      <color indexed="10"/>
      <name val="Arial"/>
      <family val="2"/>
    </font>
    <font>
      <sz val="10"/>
      <color indexed="8"/>
      <name val="Arial"/>
      <family val="2"/>
    </font>
    <font>
      <sz val="11"/>
      <color indexed="8"/>
      <name val="Calibri"/>
      <family val="2"/>
      <scheme val="minor"/>
    </font>
    <font>
      <b/>
      <sz val="11"/>
      <color theme="1"/>
      <name val="Calibri"/>
      <family val="2"/>
      <scheme val="minor"/>
    </font>
    <font>
      <b/>
      <sz val="11"/>
      <name val="Calibri"/>
      <family val="2"/>
    </font>
    <font>
      <sz val="11"/>
      <name val="Calibri"/>
      <family val="2"/>
    </font>
    <font>
      <b/>
      <sz val="11"/>
      <name val="Calibri"/>
    </font>
    <font>
      <sz val="11"/>
      <name val="Calibri"/>
    </font>
    <font>
      <b/>
      <sz val="15"/>
      <color theme="3"/>
      <name val="Calibri"/>
      <family val="2"/>
      <scheme val="minor"/>
    </font>
    <font>
      <b/>
      <sz val="11"/>
      <color indexed="8"/>
      <name val="Calibri"/>
      <scheme val="minor"/>
    </font>
    <font>
      <b/>
      <sz val="11"/>
      <color indexed="8"/>
      <name val="Calibri"/>
      <family val="2"/>
      <scheme val="minor"/>
    </font>
    <font>
      <sz val="11"/>
      <color rgb="FFFF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indexed="9"/>
      </patternFill>
    </fill>
  </fills>
  <borders count="4">
    <border>
      <left/>
      <right/>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bottom style="thick">
        <color theme="4"/>
      </bottom>
      <diagonal/>
    </border>
  </borders>
  <cellStyleXfs count="4">
    <xf numFmtId="0" fontId="0" fillId="0" borderId="0"/>
    <xf numFmtId="43" fontId="7" fillId="0" borderId="0" applyFont="0" applyFill="0" applyBorder="0" applyAlignment="0" applyProtection="0"/>
    <xf numFmtId="0" fontId="13" fillId="0" borderId="3" applyNumberFormat="0" applyFill="0" applyAlignment="0" applyProtection="0"/>
    <xf numFmtId="0" fontId="17" fillId="0" borderId="0" applyNumberFormat="0" applyFill="0" applyBorder="0" applyAlignment="0" applyProtection="0"/>
  </cellStyleXfs>
  <cellXfs count="63">
    <xf numFmtId="0" fontId="0" fillId="0" borderId="0" xfId="0"/>
    <xf numFmtId="0" fontId="2" fillId="3" borderId="1" xfId="0" applyFont="1" applyFill="1" applyBorder="1" applyAlignment="1">
      <alignment horizontal="center" wrapText="1"/>
    </xf>
    <xf numFmtId="14" fontId="0" fillId="0" borderId="0" xfId="0" applyNumberFormat="1"/>
    <xf numFmtId="49" fontId="3" fillId="4" borderId="2" xfId="0" quotePrefix="1" applyNumberFormat="1" applyFont="1" applyFill="1" applyBorder="1" applyAlignment="1">
      <alignment horizontal="left" vertical="top"/>
    </xf>
    <xf numFmtId="49" fontId="3" fillId="4" borderId="2" xfId="0" applyNumberFormat="1" applyFont="1" applyFill="1" applyBorder="1" applyAlignment="1">
      <alignment horizontal="left" vertical="top"/>
    </xf>
    <xf numFmtId="49" fontId="4" fillId="4" borderId="2" xfId="0" applyNumberFormat="1" applyFont="1" applyFill="1" applyBorder="1" applyAlignment="1">
      <alignment horizontal="left" vertical="top"/>
    </xf>
    <xf numFmtId="49" fontId="2" fillId="4" borderId="2" xfId="0" applyNumberFormat="1" applyFont="1" applyFill="1" applyBorder="1" applyAlignment="1">
      <alignment horizontal="left" vertical="top"/>
    </xf>
    <xf numFmtId="4" fontId="2" fillId="4" borderId="2" xfId="0" applyNumberFormat="1" applyFont="1" applyFill="1" applyBorder="1" applyAlignment="1">
      <alignment horizontal="right" vertical="top"/>
    </xf>
    <xf numFmtId="2" fontId="2" fillId="4" borderId="2" xfId="0" applyNumberFormat="1" applyFont="1" applyFill="1" applyBorder="1" applyAlignment="1">
      <alignment horizontal="right" vertical="top"/>
    </xf>
    <xf numFmtId="4" fontId="5" fillId="4" borderId="2" xfId="0" applyNumberFormat="1" applyFont="1" applyFill="1" applyBorder="1" applyAlignment="1">
      <alignment horizontal="right" vertical="top"/>
    </xf>
    <xf numFmtId="2" fontId="5" fillId="4" borderId="2" xfId="0" applyNumberFormat="1" applyFont="1" applyFill="1" applyBorder="1" applyAlignment="1">
      <alignment horizontal="right" vertical="top"/>
    </xf>
    <xf numFmtId="4" fontId="3" fillId="4" borderId="2" xfId="0" applyNumberFormat="1" applyFont="1" applyFill="1" applyBorder="1" applyAlignment="1">
      <alignment horizontal="right" vertical="top"/>
    </xf>
    <xf numFmtId="4" fontId="4" fillId="4" borderId="2" xfId="0" applyNumberFormat="1" applyFont="1" applyFill="1" applyBorder="1" applyAlignment="1">
      <alignment horizontal="right" vertical="top"/>
    </xf>
    <xf numFmtId="49" fontId="6" fillId="4" borderId="2" xfId="0" applyNumberFormat="1" applyFont="1" applyFill="1" applyBorder="1" applyAlignment="1">
      <alignment horizontal="left" vertical="top"/>
    </xf>
    <xf numFmtId="4" fontId="6" fillId="4" borderId="2" xfId="0" applyNumberFormat="1" applyFont="1" applyFill="1" applyBorder="1" applyAlignment="1">
      <alignment horizontal="right" vertical="top"/>
    </xf>
    <xf numFmtId="0" fontId="2" fillId="3" borderId="1" xfId="0" applyFont="1" applyFill="1" applyBorder="1" applyAlignment="1"/>
    <xf numFmtId="0" fontId="0" fillId="0" borderId="0" xfId="0" applyAlignment="1"/>
    <xf numFmtId="164" fontId="9" fillId="0" borderId="0" xfId="0" applyNumberFormat="1" applyFont="1"/>
    <xf numFmtId="164" fontId="10" fillId="0" borderId="0" xfId="0" applyNumberFormat="1" applyFont="1"/>
    <xf numFmtId="164" fontId="10" fillId="0" borderId="0" xfId="0" applyNumberFormat="1" applyFont="1" applyAlignment="1"/>
    <xf numFmtId="0" fontId="0" fillId="0" borderId="0" xfId="0"/>
    <xf numFmtId="2" fontId="0" fillId="0" borderId="0" xfId="0" applyNumberFormat="1"/>
    <xf numFmtId="0" fontId="0" fillId="0" borderId="0" xfId="0"/>
    <xf numFmtId="0" fontId="0" fillId="0" borderId="0" xfId="0"/>
    <xf numFmtId="164" fontId="12" fillId="0" borderId="0" xfId="0" applyNumberFormat="1" applyFont="1"/>
    <xf numFmtId="43" fontId="12" fillId="0" borderId="0" xfId="1" applyFont="1"/>
    <xf numFmtId="43" fontId="11" fillId="0" borderId="0" xfId="1" applyFont="1"/>
    <xf numFmtId="2" fontId="12" fillId="0" borderId="0" xfId="1" applyNumberFormat="1" applyFont="1"/>
    <xf numFmtId="0" fontId="0" fillId="0" borderId="0" xfId="0"/>
    <xf numFmtId="0" fontId="0" fillId="0" borderId="0" xfId="0"/>
    <xf numFmtId="164" fontId="11" fillId="0" borderId="0" xfId="0" applyNumberFormat="1" applyFont="1"/>
    <xf numFmtId="0" fontId="14" fillId="0" borderId="0" xfId="0" applyFont="1"/>
    <xf numFmtId="2" fontId="11" fillId="0" borderId="0" xfId="1" applyNumberFormat="1" applyFont="1"/>
    <xf numFmtId="0" fontId="2" fillId="3" borderId="1" xfId="0" applyFont="1" applyFill="1" applyBorder="1" applyAlignment="1">
      <alignment horizontal="center" vertical="center" wrapText="1"/>
    </xf>
    <xf numFmtId="0" fontId="0" fillId="0" borderId="0" xfId="0"/>
    <xf numFmtId="0" fontId="15" fillId="0" borderId="0" xfId="0" applyFont="1"/>
    <xf numFmtId="164" fontId="10" fillId="0" borderId="0" xfId="0" applyNumberFormat="1" applyFont="1" applyFill="1"/>
    <xf numFmtId="0" fontId="0" fillId="0" borderId="0" xfId="0" applyFill="1"/>
    <xf numFmtId="43" fontId="0" fillId="0" borderId="0" xfId="1" applyFont="1"/>
    <xf numFmtId="43" fontId="0" fillId="0" borderId="0" xfId="1" applyFont="1" applyFill="1"/>
    <xf numFmtId="43" fontId="9" fillId="0" borderId="0" xfId="1" applyFont="1"/>
    <xf numFmtId="43" fontId="10" fillId="0" borderId="0" xfId="1" applyFont="1"/>
    <xf numFmtId="43" fontId="15" fillId="0" borderId="0" xfId="1" applyFont="1"/>
    <xf numFmtId="43" fontId="10" fillId="0" borderId="0" xfId="1" applyFont="1" applyFill="1"/>
    <xf numFmtId="43" fontId="4" fillId="4" borderId="2" xfId="1" applyFont="1" applyFill="1" applyBorder="1" applyAlignment="1">
      <alignment horizontal="right" vertical="top"/>
    </xf>
    <xf numFmtId="43" fontId="2" fillId="4" borderId="2" xfId="1" applyFont="1" applyFill="1" applyBorder="1" applyAlignment="1">
      <alignment horizontal="right" vertical="top"/>
    </xf>
    <xf numFmtId="43" fontId="3" fillId="4" borderId="2" xfId="1" applyFont="1" applyFill="1" applyBorder="1" applyAlignment="1">
      <alignment horizontal="right" vertical="top"/>
    </xf>
    <xf numFmtId="43" fontId="4" fillId="0" borderId="0" xfId="1" applyFont="1"/>
    <xf numFmtId="43" fontId="6" fillId="0" borderId="0" xfId="1" applyFont="1"/>
    <xf numFmtId="43" fontId="6" fillId="4" borderId="2" xfId="1" applyFont="1" applyFill="1" applyBorder="1" applyAlignment="1">
      <alignment horizontal="right" vertical="top"/>
    </xf>
    <xf numFmtId="43" fontId="8" fillId="0" borderId="0" xfId="1" applyFont="1"/>
    <xf numFmtId="43" fontId="2" fillId="0" borderId="0" xfId="1" applyFont="1"/>
    <xf numFmtId="14" fontId="0" fillId="0" borderId="0" xfId="0" applyNumberFormat="1" applyAlignment="1">
      <alignment horizontal="right"/>
    </xf>
    <xf numFmtId="0" fontId="0" fillId="0" borderId="0" xfId="0"/>
    <xf numFmtId="2" fontId="0" fillId="0" borderId="0" xfId="1" applyNumberFormat="1" applyFont="1"/>
    <xf numFmtId="43" fontId="16" fillId="0" borderId="0" xfId="1" applyFont="1"/>
    <xf numFmtId="43" fontId="14" fillId="0" borderId="0" xfId="1" applyFont="1"/>
    <xf numFmtId="0" fontId="0" fillId="0" borderId="0" xfId="0"/>
    <xf numFmtId="0" fontId="0" fillId="0" borderId="0" xfId="1" applyNumberFormat="1" applyFont="1"/>
    <xf numFmtId="0" fontId="17" fillId="0" borderId="0" xfId="3"/>
    <xf numFmtId="0" fontId="1" fillId="2" borderId="1" xfId="0" applyFont="1" applyFill="1" applyBorder="1" applyAlignment="1">
      <alignment horizontal="center"/>
    </xf>
    <xf numFmtId="0" fontId="0" fillId="0" borderId="0" xfId="0"/>
    <xf numFmtId="0" fontId="2" fillId="3" borderId="1" xfId="0" applyFont="1" applyFill="1" applyBorder="1"/>
  </cellXfs>
  <cellStyles count="4">
    <cellStyle name="Encabezado 1" xfId="2"/>
    <cellStyle name="Hipervínculo" xfId="3"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anbc.com.mx/docstransparencia/2019/Balanza%201%20T%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8"/>
  <sheetViews>
    <sheetView tabSelected="1" topLeftCell="F2" zoomScale="110" zoomScaleNormal="110" workbookViewId="0">
      <pane ySplit="6" topLeftCell="A134" activePane="bottomLeft" state="frozen"/>
      <selection activeCell="F2" sqref="F2"/>
      <selection pane="bottomLeft" activeCell="M149" sqref="M149"/>
    </sheetView>
  </sheetViews>
  <sheetFormatPr baseColWidth="10" defaultColWidth="9" defaultRowHeight="14.25"/>
  <cols>
    <col min="1" max="1" width="8" bestFit="1" customWidth="1"/>
    <col min="2" max="2" width="36.375" customWidth="1"/>
    <col min="3" max="3" width="38.625" customWidth="1"/>
    <col min="4" max="4" width="57.625" customWidth="1"/>
    <col min="5" max="5" width="58.625" customWidth="1"/>
    <col min="6" max="6" width="28.375" customWidth="1"/>
    <col min="7" max="7" width="42.375" customWidth="1"/>
    <col min="8" max="8" width="26.625" hidden="1" customWidth="1"/>
    <col min="9" max="9" width="84.375" hidden="1" customWidth="1"/>
    <col min="10" max="10" width="87" hidden="1" customWidth="1"/>
    <col min="11" max="11" width="84.625" hidden="1" customWidth="1"/>
    <col min="12" max="12" width="22.125" customWidth="1"/>
    <col min="13" max="13" width="20.25" customWidth="1"/>
    <col min="14" max="14" width="50.625" bestFit="1" customWidth="1"/>
    <col min="15" max="15" width="61.375" bestFit="1" customWidth="1"/>
    <col min="16" max="16" width="73.125" bestFit="1" customWidth="1"/>
    <col min="17" max="17" width="17.375" bestFit="1" customWidth="1"/>
    <col min="18" max="18" width="20.125" bestFit="1" customWidth="1"/>
    <col min="19" max="19" width="8" bestFit="1" customWidth="1"/>
  </cols>
  <sheetData>
    <row r="1" spans="1:19" hidden="1">
      <c r="A1" t="s">
        <v>0</v>
      </c>
    </row>
    <row r="2" spans="1:19" ht="15">
      <c r="A2" s="60" t="s">
        <v>1</v>
      </c>
      <c r="B2" s="61"/>
      <c r="C2" s="61"/>
      <c r="D2" s="60" t="s">
        <v>2</v>
      </c>
      <c r="E2" s="61"/>
      <c r="F2" s="61"/>
      <c r="G2" s="60" t="s">
        <v>3</v>
      </c>
      <c r="H2" s="61"/>
      <c r="I2" s="61"/>
    </row>
    <row r="3" spans="1:19">
      <c r="A3" s="62" t="s">
        <v>4</v>
      </c>
      <c r="B3" s="61"/>
      <c r="C3" s="61"/>
      <c r="D3" s="62" t="s">
        <v>5</v>
      </c>
      <c r="E3" s="61"/>
      <c r="F3" s="61"/>
      <c r="G3" s="15" t="s">
        <v>6</v>
      </c>
      <c r="H3" s="16"/>
      <c r="I3" s="16"/>
    </row>
    <row r="4" spans="1:19" hidden="1">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ht="15">
      <c r="A6" s="60" t="s">
        <v>33</v>
      </c>
      <c r="B6" s="61"/>
      <c r="C6" s="61"/>
      <c r="D6" s="61"/>
      <c r="E6" s="61"/>
      <c r="F6" s="61"/>
      <c r="G6" s="61"/>
      <c r="H6" s="61"/>
      <c r="I6" s="61"/>
      <c r="J6" s="61"/>
      <c r="K6" s="61"/>
      <c r="L6" s="61"/>
      <c r="M6" s="61"/>
      <c r="N6" s="61"/>
      <c r="O6" s="61"/>
      <c r="P6" s="61"/>
      <c r="Q6" s="61"/>
      <c r="R6" s="61"/>
      <c r="S6" s="61"/>
    </row>
    <row r="7" spans="1:19" ht="63.75">
      <c r="A7" s="1" t="s">
        <v>34</v>
      </c>
      <c r="B7" s="1" t="s">
        <v>35</v>
      </c>
      <c r="C7" s="1" t="s">
        <v>36</v>
      </c>
      <c r="D7" s="1" t="s">
        <v>37</v>
      </c>
      <c r="E7" s="1" t="s">
        <v>38</v>
      </c>
      <c r="F7" s="1" t="s">
        <v>39</v>
      </c>
      <c r="G7" s="1" t="s">
        <v>40</v>
      </c>
      <c r="H7" s="1" t="s">
        <v>41</v>
      </c>
      <c r="I7" s="1" t="s">
        <v>42</v>
      </c>
      <c r="J7" s="1" t="s">
        <v>43</v>
      </c>
      <c r="K7" s="1" t="s">
        <v>44</v>
      </c>
      <c r="L7" s="33" t="s">
        <v>45</v>
      </c>
      <c r="M7" s="1" t="s">
        <v>46</v>
      </c>
      <c r="N7" s="1" t="s">
        <v>47</v>
      </c>
      <c r="O7" s="1" t="s">
        <v>48</v>
      </c>
      <c r="P7" s="1" t="s">
        <v>49</v>
      </c>
      <c r="Q7" s="1" t="s">
        <v>50</v>
      </c>
      <c r="R7" s="1" t="s">
        <v>51</v>
      </c>
      <c r="S7" s="1" t="s">
        <v>52</v>
      </c>
    </row>
    <row r="8" spans="1:19" ht="15">
      <c r="A8">
        <v>2019</v>
      </c>
      <c r="B8" s="2">
        <v>43466</v>
      </c>
      <c r="C8" s="52">
        <v>43555</v>
      </c>
      <c r="D8" s="3" t="s">
        <v>53</v>
      </c>
      <c r="E8" s="4" t="s">
        <v>54</v>
      </c>
      <c r="F8" s="17" t="s">
        <v>185</v>
      </c>
      <c r="G8" s="17" t="s">
        <v>186</v>
      </c>
      <c r="H8" s="35"/>
      <c r="I8" s="8" t="s">
        <v>183</v>
      </c>
      <c r="J8" s="35"/>
      <c r="K8" s="35"/>
      <c r="L8" s="40">
        <v>798598.02</v>
      </c>
      <c r="M8" s="40">
        <v>798598.02</v>
      </c>
      <c r="O8" s="59" t="s">
        <v>477</v>
      </c>
      <c r="P8" s="34" t="s">
        <v>56</v>
      </c>
      <c r="Q8" s="2">
        <v>43578</v>
      </c>
      <c r="R8" s="2">
        <v>43555</v>
      </c>
      <c r="S8" s="34" t="s">
        <v>394</v>
      </c>
    </row>
    <row r="9" spans="1:19">
      <c r="A9" s="34">
        <v>2019</v>
      </c>
      <c r="B9" s="2">
        <v>43466</v>
      </c>
      <c r="C9" s="52">
        <v>43555</v>
      </c>
      <c r="D9" s="3" t="s">
        <v>53</v>
      </c>
      <c r="E9" s="4" t="s">
        <v>54</v>
      </c>
      <c r="F9" s="24" t="s">
        <v>187</v>
      </c>
      <c r="G9" s="24" t="s">
        <v>188</v>
      </c>
      <c r="I9" s="8" t="s">
        <v>183</v>
      </c>
      <c r="L9" s="25">
        <v>739302.3</v>
      </c>
      <c r="M9" s="25">
        <v>739302.3</v>
      </c>
      <c r="O9" s="57" t="s">
        <v>477</v>
      </c>
      <c r="P9" s="34" t="s">
        <v>56</v>
      </c>
      <c r="Q9" s="2">
        <v>43578</v>
      </c>
      <c r="R9" s="2">
        <v>43555</v>
      </c>
      <c r="S9" s="34" t="s">
        <v>394</v>
      </c>
    </row>
    <row r="10" spans="1:19">
      <c r="A10" s="34">
        <v>2019</v>
      </c>
      <c r="B10" s="2">
        <v>43466</v>
      </c>
      <c r="C10" s="52">
        <v>43555</v>
      </c>
      <c r="D10" s="3" t="s">
        <v>53</v>
      </c>
      <c r="E10" s="4" t="s">
        <v>54</v>
      </c>
      <c r="F10" s="24" t="s">
        <v>191</v>
      </c>
      <c r="G10" s="24" t="s">
        <v>192</v>
      </c>
      <c r="I10" s="8" t="s">
        <v>183</v>
      </c>
      <c r="L10" s="25">
        <v>23817.37</v>
      </c>
      <c r="M10" s="25">
        <v>23817.37</v>
      </c>
      <c r="O10" s="57" t="s">
        <v>477</v>
      </c>
      <c r="P10" s="34" t="s">
        <v>56</v>
      </c>
      <c r="Q10" s="2">
        <v>43578</v>
      </c>
      <c r="R10" s="2">
        <v>43555</v>
      </c>
      <c r="S10" s="34" t="s">
        <v>394</v>
      </c>
    </row>
    <row r="11" spans="1:19">
      <c r="A11" s="34">
        <v>2019</v>
      </c>
      <c r="B11" s="2">
        <v>43466</v>
      </c>
      <c r="C11" s="52">
        <v>43555</v>
      </c>
      <c r="D11" s="3" t="s">
        <v>53</v>
      </c>
      <c r="E11" s="4" t="s">
        <v>54</v>
      </c>
      <c r="F11" s="24" t="s">
        <v>373</v>
      </c>
      <c r="G11" s="24" t="s">
        <v>209</v>
      </c>
      <c r="I11" s="8" t="s">
        <v>183</v>
      </c>
      <c r="L11" s="25">
        <v>17477.11</v>
      </c>
      <c r="M11" s="25">
        <v>17477.11</v>
      </c>
      <c r="O11" s="57" t="s">
        <v>477</v>
      </c>
      <c r="P11" s="34" t="s">
        <v>56</v>
      </c>
      <c r="Q11" s="2">
        <v>43578</v>
      </c>
      <c r="R11" s="2">
        <v>43555</v>
      </c>
      <c r="S11" s="34" t="s">
        <v>394</v>
      </c>
    </row>
    <row r="12" spans="1:19">
      <c r="A12" s="34">
        <v>2019</v>
      </c>
      <c r="B12" s="2">
        <v>43466</v>
      </c>
      <c r="C12" s="52">
        <v>43555</v>
      </c>
      <c r="D12" s="3" t="s">
        <v>53</v>
      </c>
      <c r="E12" s="4" t="s">
        <v>54</v>
      </c>
      <c r="F12" s="24" t="s">
        <v>193</v>
      </c>
      <c r="G12" s="24" t="s">
        <v>194</v>
      </c>
      <c r="I12" s="8" t="s">
        <v>183</v>
      </c>
      <c r="L12" s="25">
        <v>18001.439999999999</v>
      </c>
      <c r="M12" s="25">
        <v>18001.439999999999</v>
      </c>
      <c r="O12" s="57" t="s">
        <v>477</v>
      </c>
      <c r="P12" s="34" t="s">
        <v>56</v>
      </c>
      <c r="Q12" s="2">
        <v>43578</v>
      </c>
      <c r="R12" s="2">
        <v>43555</v>
      </c>
      <c r="S12" s="34" t="s">
        <v>394</v>
      </c>
    </row>
    <row r="13" spans="1:19" ht="15">
      <c r="A13" s="34">
        <v>2019</v>
      </c>
      <c r="B13" s="2">
        <v>43466</v>
      </c>
      <c r="C13" s="52">
        <v>43555</v>
      </c>
      <c r="D13" s="3" t="s">
        <v>53</v>
      </c>
      <c r="E13" s="4" t="s">
        <v>65</v>
      </c>
      <c r="F13" s="17" t="s">
        <v>374</v>
      </c>
      <c r="G13" s="17" t="s">
        <v>198</v>
      </c>
      <c r="H13" s="35"/>
      <c r="I13" s="8" t="s">
        <v>183</v>
      </c>
      <c r="J13" s="35"/>
      <c r="K13" s="35"/>
      <c r="L13" s="40">
        <v>2990366.02</v>
      </c>
      <c r="M13" s="40">
        <v>2990366.02</v>
      </c>
      <c r="O13" s="57" t="s">
        <v>477</v>
      </c>
      <c r="P13" s="34" t="s">
        <v>56</v>
      </c>
      <c r="Q13" s="2">
        <v>43578</v>
      </c>
      <c r="R13" s="2">
        <v>43555</v>
      </c>
      <c r="S13" s="34" t="s">
        <v>394</v>
      </c>
    </row>
    <row r="14" spans="1:19">
      <c r="A14" s="34">
        <v>2019</v>
      </c>
      <c r="B14" s="2">
        <v>43466</v>
      </c>
      <c r="C14" s="52">
        <v>43555</v>
      </c>
      <c r="D14" s="3" t="s">
        <v>53</v>
      </c>
      <c r="E14" s="4" t="s">
        <v>65</v>
      </c>
      <c r="F14" s="18" t="s">
        <v>199</v>
      </c>
      <c r="G14" s="18" t="s">
        <v>188</v>
      </c>
      <c r="I14" s="8" t="s">
        <v>183</v>
      </c>
      <c r="L14" s="41">
        <v>2639575.11</v>
      </c>
      <c r="M14" s="41">
        <v>2639575.11</v>
      </c>
      <c r="O14" s="57" t="s">
        <v>477</v>
      </c>
      <c r="P14" s="34" t="s">
        <v>56</v>
      </c>
      <c r="Q14" s="2">
        <v>43578</v>
      </c>
      <c r="R14" s="2">
        <v>43555</v>
      </c>
      <c r="S14" s="34" t="s">
        <v>394</v>
      </c>
    </row>
    <row r="15" spans="1:19">
      <c r="A15" s="34">
        <v>2019</v>
      </c>
      <c r="B15" s="2">
        <v>43466</v>
      </c>
      <c r="C15" s="52">
        <v>43555</v>
      </c>
      <c r="D15" s="3" t="s">
        <v>53</v>
      </c>
      <c r="E15" s="4" t="s">
        <v>65</v>
      </c>
      <c r="F15" s="18" t="s">
        <v>200</v>
      </c>
      <c r="G15" s="18" t="s">
        <v>190</v>
      </c>
      <c r="I15" s="8" t="s">
        <v>183</v>
      </c>
      <c r="L15" s="41">
        <v>297</v>
      </c>
      <c r="M15" s="41">
        <v>297</v>
      </c>
      <c r="O15" s="57" t="s">
        <v>477</v>
      </c>
      <c r="P15" s="34" t="s">
        <v>56</v>
      </c>
      <c r="Q15" s="2">
        <v>43578</v>
      </c>
      <c r="R15" s="2">
        <v>43555</v>
      </c>
      <c r="S15" s="34" t="s">
        <v>394</v>
      </c>
    </row>
    <row r="16" spans="1:19">
      <c r="A16" s="34">
        <v>2019</v>
      </c>
      <c r="B16" s="2">
        <v>43466</v>
      </c>
      <c r="C16" s="52">
        <v>43555</v>
      </c>
      <c r="D16" s="3" t="s">
        <v>53</v>
      </c>
      <c r="E16" s="4" t="s">
        <v>65</v>
      </c>
      <c r="F16" s="18" t="s">
        <v>203</v>
      </c>
      <c r="G16" s="18" t="s">
        <v>204</v>
      </c>
      <c r="I16" s="8" t="s">
        <v>183</v>
      </c>
      <c r="L16" s="41">
        <v>452.94</v>
      </c>
      <c r="M16" s="41">
        <v>452.94</v>
      </c>
      <c r="O16" s="57" t="s">
        <v>477</v>
      </c>
      <c r="P16" s="34" t="s">
        <v>56</v>
      </c>
      <c r="Q16" s="2">
        <v>43578</v>
      </c>
      <c r="R16" s="2">
        <v>43555</v>
      </c>
      <c r="S16" s="34" t="s">
        <v>394</v>
      </c>
    </row>
    <row r="17" spans="1:19">
      <c r="A17" s="34">
        <v>2019</v>
      </c>
      <c r="B17" s="2">
        <v>43466</v>
      </c>
      <c r="C17" s="52">
        <v>43555</v>
      </c>
      <c r="D17" s="3" t="s">
        <v>53</v>
      </c>
      <c r="E17" s="4" t="s">
        <v>65</v>
      </c>
      <c r="F17" s="18" t="s">
        <v>205</v>
      </c>
      <c r="G17" s="18" t="s">
        <v>206</v>
      </c>
      <c r="I17" s="8" t="s">
        <v>183</v>
      </c>
      <c r="L17" s="41">
        <v>1162.3</v>
      </c>
      <c r="M17" s="41">
        <v>1162.3</v>
      </c>
      <c r="O17" s="57" t="s">
        <v>477</v>
      </c>
      <c r="P17" s="34" t="s">
        <v>56</v>
      </c>
      <c r="Q17" s="2">
        <v>43578</v>
      </c>
      <c r="R17" s="2">
        <v>43555</v>
      </c>
      <c r="S17" s="34" t="s">
        <v>394</v>
      </c>
    </row>
    <row r="18" spans="1:19">
      <c r="A18" s="34">
        <v>2019</v>
      </c>
      <c r="B18" s="2">
        <v>43466</v>
      </c>
      <c r="C18" s="52">
        <v>43555</v>
      </c>
      <c r="D18" s="3" t="s">
        <v>53</v>
      </c>
      <c r="E18" s="4" t="s">
        <v>65</v>
      </c>
      <c r="F18" s="18" t="s">
        <v>207</v>
      </c>
      <c r="G18" s="18" t="s">
        <v>192</v>
      </c>
      <c r="I18" s="8" t="s">
        <v>183</v>
      </c>
      <c r="L18" s="41">
        <v>155509.44</v>
      </c>
      <c r="M18" s="41">
        <v>155509.44</v>
      </c>
      <c r="O18" s="57" t="s">
        <v>477</v>
      </c>
      <c r="P18" s="34" t="s">
        <v>56</v>
      </c>
      <c r="Q18" s="2">
        <v>43578</v>
      </c>
      <c r="R18" s="2">
        <v>43555</v>
      </c>
      <c r="S18" s="34" t="s">
        <v>394</v>
      </c>
    </row>
    <row r="19" spans="1:19">
      <c r="A19" s="34">
        <v>2019</v>
      </c>
      <c r="B19" s="2">
        <v>43466</v>
      </c>
      <c r="C19" s="52">
        <v>43555</v>
      </c>
      <c r="D19" s="3" t="s">
        <v>53</v>
      </c>
      <c r="E19" s="4" t="s">
        <v>65</v>
      </c>
      <c r="F19" s="18" t="s">
        <v>208</v>
      </c>
      <c r="G19" s="18" t="s">
        <v>209</v>
      </c>
      <c r="I19" s="8" t="s">
        <v>183</v>
      </c>
      <c r="L19" s="41">
        <v>93904.41</v>
      </c>
      <c r="M19" s="41">
        <v>93904.41</v>
      </c>
      <c r="O19" s="57" t="s">
        <v>477</v>
      </c>
      <c r="P19" s="34" t="s">
        <v>56</v>
      </c>
      <c r="Q19" s="2">
        <v>43578</v>
      </c>
      <c r="R19" s="2">
        <v>43555</v>
      </c>
      <c r="S19" s="34" t="s">
        <v>394</v>
      </c>
    </row>
    <row r="20" spans="1:19">
      <c r="A20" s="34">
        <v>2019</v>
      </c>
      <c r="B20" s="2">
        <v>43466</v>
      </c>
      <c r="C20" s="52">
        <v>43555</v>
      </c>
      <c r="D20" s="3" t="s">
        <v>53</v>
      </c>
      <c r="E20" s="4" t="s">
        <v>65</v>
      </c>
      <c r="F20" s="18" t="s">
        <v>210</v>
      </c>
      <c r="G20" s="18" t="s">
        <v>194</v>
      </c>
      <c r="I20" s="8" t="s">
        <v>183</v>
      </c>
      <c r="L20" s="41">
        <v>97202.240000000005</v>
      </c>
      <c r="M20" s="41">
        <v>97202.240000000005</v>
      </c>
      <c r="O20" s="57" t="s">
        <v>477</v>
      </c>
      <c r="P20" s="34" t="s">
        <v>56</v>
      </c>
      <c r="Q20" s="2">
        <v>43578</v>
      </c>
      <c r="R20" s="2">
        <v>43555</v>
      </c>
      <c r="S20" s="34" t="s">
        <v>394</v>
      </c>
    </row>
    <row r="21" spans="1:19">
      <c r="A21" s="34">
        <v>2019</v>
      </c>
      <c r="B21" s="2">
        <v>43466</v>
      </c>
      <c r="C21" s="52">
        <v>43555</v>
      </c>
      <c r="D21" s="3" t="s">
        <v>53</v>
      </c>
      <c r="E21" s="4" t="s">
        <v>65</v>
      </c>
      <c r="F21" s="18" t="s">
        <v>213</v>
      </c>
      <c r="G21" s="18" t="s">
        <v>214</v>
      </c>
      <c r="I21" s="8" t="s">
        <v>183</v>
      </c>
      <c r="L21" s="41">
        <v>2262.56</v>
      </c>
      <c r="M21" s="41">
        <v>2262.56</v>
      </c>
      <c r="O21" s="57" t="s">
        <v>477</v>
      </c>
      <c r="P21" s="34" t="s">
        <v>56</v>
      </c>
      <c r="Q21" s="2">
        <v>43578</v>
      </c>
      <c r="R21" s="2">
        <v>43555</v>
      </c>
      <c r="S21" s="34" t="s">
        <v>394</v>
      </c>
    </row>
    <row r="22" spans="1:19" ht="15">
      <c r="A22" s="34">
        <v>2019</v>
      </c>
      <c r="B22" s="2">
        <v>43466</v>
      </c>
      <c r="C22" s="52">
        <v>43555</v>
      </c>
      <c r="D22" s="3" t="s">
        <v>53</v>
      </c>
      <c r="E22" s="4" t="s">
        <v>80</v>
      </c>
      <c r="F22" s="17" t="s">
        <v>216</v>
      </c>
      <c r="G22" s="17" t="s">
        <v>377</v>
      </c>
      <c r="H22" s="35"/>
      <c r="I22" s="8" t="s">
        <v>183</v>
      </c>
      <c r="J22" s="35"/>
      <c r="K22" s="35"/>
      <c r="L22" s="40">
        <v>5136993.01</v>
      </c>
      <c r="M22" s="42">
        <v>4097612.97</v>
      </c>
      <c r="O22" s="57" t="s">
        <v>477</v>
      </c>
      <c r="P22" s="34" t="s">
        <v>56</v>
      </c>
      <c r="Q22" s="2">
        <v>43578</v>
      </c>
      <c r="R22" s="2">
        <v>43555</v>
      </c>
      <c r="S22" s="34" t="s">
        <v>394</v>
      </c>
    </row>
    <row r="23" spans="1:19">
      <c r="A23" s="34">
        <v>2019</v>
      </c>
      <c r="B23" s="2">
        <v>43466</v>
      </c>
      <c r="C23" s="52">
        <v>43555</v>
      </c>
      <c r="D23" s="3" t="s">
        <v>53</v>
      </c>
      <c r="E23" s="4" t="s">
        <v>80</v>
      </c>
      <c r="F23" s="18" t="s">
        <v>218</v>
      </c>
      <c r="G23" s="18" t="s">
        <v>219</v>
      </c>
      <c r="I23" s="8" t="s">
        <v>183</v>
      </c>
      <c r="L23" s="41">
        <v>166751.16</v>
      </c>
      <c r="M23" s="41">
        <v>166751.16</v>
      </c>
      <c r="O23" s="57" t="s">
        <v>477</v>
      </c>
      <c r="P23" s="34" t="s">
        <v>56</v>
      </c>
      <c r="Q23" s="2">
        <v>43578</v>
      </c>
      <c r="R23" s="2">
        <v>43555</v>
      </c>
      <c r="S23" s="34" t="s">
        <v>394</v>
      </c>
    </row>
    <row r="24" spans="1:19">
      <c r="A24" s="34">
        <v>2019</v>
      </c>
      <c r="B24" s="2">
        <v>43466</v>
      </c>
      <c r="C24" s="52">
        <v>43555</v>
      </c>
      <c r="D24" s="3" t="s">
        <v>53</v>
      </c>
      <c r="E24" s="4" t="s">
        <v>80</v>
      </c>
      <c r="F24" s="18" t="s">
        <v>220</v>
      </c>
      <c r="G24" s="18" t="s">
        <v>221</v>
      </c>
      <c r="I24" s="8" t="s">
        <v>183</v>
      </c>
      <c r="L24" s="41">
        <v>691855.94</v>
      </c>
      <c r="M24" s="38">
        <f>691855.94-135063.33</f>
        <v>556792.61</v>
      </c>
      <c r="N24" s="34"/>
      <c r="O24" s="57" t="s">
        <v>477</v>
      </c>
      <c r="P24" s="34" t="s">
        <v>56</v>
      </c>
      <c r="Q24" s="2">
        <v>43578</v>
      </c>
      <c r="R24" s="2">
        <v>43555</v>
      </c>
      <c r="S24" s="34" t="s">
        <v>394</v>
      </c>
    </row>
    <row r="25" spans="1:19">
      <c r="A25" s="34">
        <v>2019</v>
      </c>
      <c r="B25" s="2">
        <v>43466</v>
      </c>
      <c r="C25" s="52">
        <v>43555</v>
      </c>
      <c r="D25" s="3" t="s">
        <v>53</v>
      </c>
      <c r="E25" s="4" t="s">
        <v>80</v>
      </c>
      <c r="F25" s="18" t="s">
        <v>222</v>
      </c>
      <c r="G25" s="18" t="s">
        <v>223</v>
      </c>
      <c r="I25" s="8" t="s">
        <v>183</v>
      </c>
      <c r="L25" s="41">
        <v>43012.66</v>
      </c>
      <c r="M25" s="41">
        <v>43012.66</v>
      </c>
      <c r="O25" s="57" t="s">
        <v>477</v>
      </c>
      <c r="P25" s="34" t="s">
        <v>56</v>
      </c>
      <c r="Q25" s="2">
        <v>43578</v>
      </c>
      <c r="R25" s="2">
        <v>43555</v>
      </c>
      <c r="S25" s="34" t="s">
        <v>394</v>
      </c>
    </row>
    <row r="26" spans="1:19">
      <c r="A26" s="34">
        <v>2019</v>
      </c>
      <c r="B26" s="2">
        <v>43466</v>
      </c>
      <c r="C26" s="52">
        <v>43555</v>
      </c>
      <c r="D26" s="3" t="s">
        <v>53</v>
      </c>
      <c r="E26" s="4" t="s">
        <v>80</v>
      </c>
      <c r="F26" s="18" t="s">
        <v>224</v>
      </c>
      <c r="G26" s="18" t="s">
        <v>225</v>
      </c>
      <c r="I26" s="8" t="s">
        <v>183</v>
      </c>
      <c r="L26" s="41">
        <v>220650.89</v>
      </c>
      <c r="M26" s="41">
        <v>220650.89</v>
      </c>
      <c r="O26" s="57" t="s">
        <v>477</v>
      </c>
      <c r="P26" s="34" t="s">
        <v>56</v>
      </c>
      <c r="Q26" s="2">
        <v>43578</v>
      </c>
      <c r="R26" s="2">
        <v>43555</v>
      </c>
      <c r="S26" s="34" t="s">
        <v>394</v>
      </c>
    </row>
    <row r="27" spans="1:19">
      <c r="A27" s="34">
        <v>2019</v>
      </c>
      <c r="B27" s="2">
        <v>43466</v>
      </c>
      <c r="C27" s="52">
        <v>43555</v>
      </c>
      <c r="D27" s="3" t="s">
        <v>53</v>
      </c>
      <c r="E27" s="4" t="s">
        <v>80</v>
      </c>
      <c r="F27" s="18" t="s">
        <v>228</v>
      </c>
      <c r="G27" s="18" t="s">
        <v>229</v>
      </c>
      <c r="I27" s="8" t="s">
        <v>183</v>
      </c>
      <c r="L27" s="41">
        <v>1495092</v>
      </c>
      <c r="M27" s="38">
        <f>1495092-870800</f>
        <v>624292</v>
      </c>
      <c r="N27" s="34"/>
      <c r="O27" s="57" t="s">
        <v>477</v>
      </c>
      <c r="P27" s="34" t="s">
        <v>56</v>
      </c>
      <c r="Q27" s="2">
        <v>43578</v>
      </c>
      <c r="R27" s="2">
        <v>43555</v>
      </c>
      <c r="S27" s="34" t="s">
        <v>394</v>
      </c>
    </row>
    <row r="28" spans="1:19">
      <c r="A28" s="34">
        <v>2019</v>
      </c>
      <c r="B28" s="2">
        <v>43466</v>
      </c>
      <c r="C28" s="52">
        <v>43555</v>
      </c>
      <c r="D28" s="3" t="s">
        <v>53</v>
      </c>
      <c r="E28" s="4" t="s">
        <v>80</v>
      </c>
      <c r="F28" s="18" t="s">
        <v>232</v>
      </c>
      <c r="G28" s="18" t="s">
        <v>233</v>
      </c>
      <c r="I28" s="8" t="s">
        <v>183</v>
      </c>
      <c r="L28" s="41">
        <v>107139.68</v>
      </c>
      <c r="M28" s="38">
        <f>107139.68-23760</f>
        <v>83379.679999999993</v>
      </c>
      <c r="N28" s="36"/>
      <c r="O28" s="57" t="s">
        <v>477</v>
      </c>
      <c r="P28" s="34" t="s">
        <v>56</v>
      </c>
      <c r="Q28" s="2">
        <v>43578</v>
      </c>
      <c r="R28" s="2">
        <v>43555</v>
      </c>
      <c r="S28" s="34" t="s">
        <v>394</v>
      </c>
    </row>
    <row r="29" spans="1:19">
      <c r="A29" s="34">
        <v>2019</v>
      </c>
      <c r="B29" s="2">
        <v>43466</v>
      </c>
      <c r="C29" s="52">
        <v>43555</v>
      </c>
      <c r="D29" s="3" t="s">
        <v>53</v>
      </c>
      <c r="E29" s="4" t="s">
        <v>80</v>
      </c>
      <c r="F29" s="18" t="s">
        <v>234</v>
      </c>
      <c r="G29" s="18" t="s">
        <v>235</v>
      </c>
      <c r="I29" s="8" t="s">
        <v>183</v>
      </c>
      <c r="L29" s="41">
        <v>26537.07</v>
      </c>
      <c r="M29" s="41">
        <v>26537.07</v>
      </c>
      <c r="O29" s="57" t="s">
        <v>477</v>
      </c>
      <c r="P29" s="34" t="s">
        <v>56</v>
      </c>
      <c r="Q29" s="2">
        <v>43578</v>
      </c>
      <c r="R29" s="2">
        <v>43555</v>
      </c>
      <c r="S29" s="34" t="s">
        <v>394</v>
      </c>
    </row>
    <row r="30" spans="1:19">
      <c r="A30" s="34">
        <v>2019</v>
      </c>
      <c r="B30" s="2">
        <v>43466</v>
      </c>
      <c r="C30" s="52">
        <v>43555</v>
      </c>
      <c r="D30" s="3" t="s">
        <v>53</v>
      </c>
      <c r="E30" s="4" t="s">
        <v>80</v>
      </c>
      <c r="F30" s="18" t="s">
        <v>236</v>
      </c>
      <c r="G30" s="18" t="s">
        <v>237</v>
      </c>
      <c r="I30" s="8" t="s">
        <v>183</v>
      </c>
      <c r="L30" s="41">
        <v>353188.25</v>
      </c>
      <c r="M30" s="41">
        <v>353188.25</v>
      </c>
      <c r="O30" s="57" t="s">
        <v>477</v>
      </c>
      <c r="P30" s="34" t="s">
        <v>56</v>
      </c>
      <c r="Q30" s="2">
        <v>43578</v>
      </c>
      <c r="R30" s="2">
        <v>43555</v>
      </c>
      <c r="S30" s="34" t="s">
        <v>394</v>
      </c>
    </row>
    <row r="31" spans="1:19">
      <c r="A31" s="34">
        <v>2019</v>
      </c>
      <c r="B31" s="2">
        <v>43466</v>
      </c>
      <c r="C31" s="52">
        <v>43555</v>
      </c>
      <c r="D31" s="3" t="s">
        <v>53</v>
      </c>
      <c r="E31" s="4" t="s">
        <v>80</v>
      </c>
      <c r="F31" s="18" t="s">
        <v>238</v>
      </c>
      <c r="G31" s="18" t="s">
        <v>239</v>
      </c>
      <c r="I31" s="8" t="s">
        <v>183</v>
      </c>
      <c r="L31" s="41">
        <v>3961.66</v>
      </c>
      <c r="M31" s="41">
        <v>3961.66</v>
      </c>
      <c r="O31" s="57" t="s">
        <v>477</v>
      </c>
      <c r="P31" s="34" t="s">
        <v>56</v>
      </c>
      <c r="Q31" s="2">
        <v>43578</v>
      </c>
      <c r="R31" s="2">
        <v>43555</v>
      </c>
      <c r="S31" s="34" t="s">
        <v>394</v>
      </c>
    </row>
    <row r="32" spans="1:19">
      <c r="A32" s="34">
        <v>2019</v>
      </c>
      <c r="B32" s="2">
        <v>43466</v>
      </c>
      <c r="C32" s="52">
        <v>43555</v>
      </c>
      <c r="D32" s="3" t="s">
        <v>53</v>
      </c>
      <c r="E32" s="4" t="s">
        <v>80</v>
      </c>
      <c r="F32" s="18" t="s">
        <v>240</v>
      </c>
      <c r="G32" s="18" t="s">
        <v>241</v>
      </c>
      <c r="I32" s="8" t="s">
        <v>183</v>
      </c>
      <c r="L32" s="41">
        <v>638000</v>
      </c>
      <c r="M32" s="41">
        <v>638000</v>
      </c>
      <c r="O32" s="57" t="s">
        <v>477</v>
      </c>
      <c r="P32" s="34" t="s">
        <v>56</v>
      </c>
      <c r="Q32" s="2">
        <v>43578</v>
      </c>
      <c r="R32" s="2">
        <v>43555</v>
      </c>
      <c r="S32" s="34" t="s">
        <v>394</v>
      </c>
    </row>
    <row r="33" spans="1:19">
      <c r="A33" s="34">
        <v>2019</v>
      </c>
      <c r="B33" s="2">
        <v>43466</v>
      </c>
      <c r="C33" s="52">
        <v>43555</v>
      </c>
      <c r="D33" s="3" t="s">
        <v>53</v>
      </c>
      <c r="E33" s="4" t="s">
        <v>80</v>
      </c>
      <c r="F33" s="18" t="s">
        <v>242</v>
      </c>
      <c r="G33" s="18" t="s">
        <v>243</v>
      </c>
      <c r="I33" s="8" t="s">
        <v>183</v>
      </c>
      <c r="L33" s="41">
        <v>1890</v>
      </c>
      <c r="M33" s="41">
        <v>1890</v>
      </c>
      <c r="O33" s="57" t="s">
        <v>477</v>
      </c>
      <c r="P33" s="34" t="s">
        <v>56</v>
      </c>
      <c r="Q33" s="2">
        <v>43578</v>
      </c>
      <c r="R33" s="2">
        <v>43555</v>
      </c>
      <c r="S33" s="34" t="s">
        <v>394</v>
      </c>
    </row>
    <row r="34" spans="1:19">
      <c r="A34" s="34">
        <v>2019</v>
      </c>
      <c r="B34" s="2">
        <v>43466</v>
      </c>
      <c r="C34" s="52">
        <v>43555</v>
      </c>
      <c r="D34" s="3" t="s">
        <v>53</v>
      </c>
      <c r="E34" s="4" t="s">
        <v>80</v>
      </c>
      <c r="F34" s="18" t="s">
        <v>244</v>
      </c>
      <c r="G34" s="18" t="s">
        <v>245</v>
      </c>
      <c r="I34" s="8" t="s">
        <v>183</v>
      </c>
      <c r="L34" s="41">
        <v>10180.19</v>
      </c>
      <c r="M34" s="41">
        <v>10180.19</v>
      </c>
      <c r="O34" s="57" t="s">
        <v>477</v>
      </c>
      <c r="P34" s="34" t="s">
        <v>56</v>
      </c>
      <c r="Q34" s="2">
        <v>43578</v>
      </c>
      <c r="R34" s="2">
        <v>43555</v>
      </c>
      <c r="S34" s="34" t="s">
        <v>394</v>
      </c>
    </row>
    <row r="35" spans="1:19">
      <c r="A35" s="34">
        <v>2019</v>
      </c>
      <c r="B35" s="2">
        <v>43466</v>
      </c>
      <c r="C35" s="52">
        <v>43555</v>
      </c>
      <c r="D35" s="3" t="s">
        <v>53</v>
      </c>
      <c r="E35" s="4" t="s">
        <v>80</v>
      </c>
      <c r="F35" s="18" t="s">
        <v>246</v>
      </c>
      <c r="G35" s="18" t="s">
        <v>247</v>
      </c>
      <c r="I35" s="8" t="s">
        <v>183</v>
      </c>
      <c r="L35" s="41">
        <v>4832.54</v>
      </c>
      <c r="M35" s="41">
        <v>4832.54</v>
      </c>
      <c r="O35" s="57" t="s">
        <v>477</v>
      </c>
      <c r="P35" s="34" t="s">
        <v>56</v>
      </c>
      <c r="Q35" s="2">
        <v>43578</v>
      </c>
      <c r="R35" s="2">
        <v>43555</v>
      </c>
      <c r="S35" s="34" t="s">
        <v>394</v>
      </c>
    </row>
    <row r="36" spans="1:19">
      <c r="A36" s="34">
        <v>2019</v>
      </c>
      <c r="B36" s="2">
        <v>43466</v>
      </c>
      <c r="C36" s="52">
        <v>43555</v>
      </c>
      <c r="D36" s="3" t="s">
        <v>53</v>
      </c>
      <c r="E36" s="4" t="s">
        <v>80</v>
      </c>
      <c r="F36" s="18" t="s">
        <v>250</v>
      </c>
      <c r="G36" s="18" t="s">
        <v>251</v>
      </c>
      <c r="I36" s="8" t="s">
        <v>183</v>
      </c>
      <c r="L36" s="41">
        <v>366812.74</v>
      </c>
      <c r="M36" s="41">
        <v>366812.74</v>
      </c>
      <c r="O36" s="57" t="s">
        <v>477</v>
      </c>
      <c r="P36" s="34" t="s">
        <v>56</v>
      </c>
      <c r="Q36" s="2">
        <v>43578</v>
      </c>
      <c r="R36" s="2">
        <v>43555</v>
      </c>
      <c r="S36" s="34" t="s">
        <v>394</v>
      </c>
    </row>
    <row r="37" spans="1:19">
      <c r="A37" s="34">
        <v>2019</v>
      </c>
      <c r="B37" s="2">
        <v>43466</v>
      </c>
      <c r="C37" s="52">
        <v>43555</v>
      </c>
      <c r="D37" s="3" t="s">
        <v>53</v>
      </c>
      <c r="E37" s="4" t="s">
        <v>80</v>
      </c>
      <c r="F37" s="18" t="s">
        <v>375</v>
      </c>
      <c r="G37" s="18" t="s">
        <v>378</v>
      </c>
      <c r="I37" s="8" t="s">
        <v>183</v>
      </c>
      <c r="L37" s="41">
        <v>112116.17</v>
      </c>
      <c r="M37" s="41">
        <v>112116.17</v>
      </c>
      <c r="O37" s="57" t="s">
        <v>477</v>
      </c>
      <c r="P37" s="34" t="s">
        <v>56</v>
      </c>
      <c r="Q37" s="2">
        <v>43578</v>
      </c>
      <c r="R37" s="2">
        <v>43555</v>
      </c>
      <c r="S37" s="34" t="s">
        <v>394</v>
      </c>
    </row>
    <row r="38" spans="1:19">
      <c r="A38" s="34">
        <v>2019</v>
      </c>
      <c r="B38" s="2">
        <v>43466</v>
      </c>
      <c r="C38" s="52">
        <v>43555</v>
      </c>
      <c r="D38" s="3" t="s">
        <v>53</v>
      </c>
      <c r="E38" s="4" t="s">
        <v>80</v>
      </c>
      <c r="F38" s="18" t="s">
        <v>252</v>
      </c>
      <c r="G38" s="18" t="s">
        <v>253</v>
      </c>
      <c r="I38" s="8" t="s">
        <v>183</v>
      </c>
      <c r="L38" s="41">
        <v>5413</v>
      </c>
      <c r="M38" s="41">
        <v>5413</v>
      </c>
      <c r="O38" s="57" t="s">
        <v>477</v>
      </c>
      <c r="P38" s="34" t="s">
        <v>56</v>
      </c>
      <c r="Q38" s="2">
        <v>43578</v>
      </c>
      <c r="R38" s="2">
        <v>43555</v>
      </c>
      <c r="S38" s="34" t="s">
        <v>394</v>
      </c>
    </row>
    <row r="39" spans="1:19">
      <c r="A39" s="34">
        <v>2019</v>
      </c>
      <c r="B39" s="2">
        <v>43466</v>
      </c>
      <c r="C39" s="52">
        <v>43555</v>
      </c>
      <c r="D39" s="3" t="s">
        <v>53</v>
      </c>
      <c r="E39" s="4" t="s">
        <v>80</v>
      </c>
      <c r="F39" s="18" t="s">
        <v>254</v>
      </c>
      <c r="G39" s="18" t="s">
        <v>255</v>
      </c>
      <c r="I39" s="8" t="s">
        <v>183</v>
      </c>
      <c r="L39" s="41">
        <v>208800</v>
      </c>
      <c r="M39" s="41">
        <v>208800</v>
      </c>
      <c r="O39" s="57" t="s">
        <v>477</v>
      </c>
      <c r="P39" s="34" t="s">
        <v>56</v>
      </c>
      <c r="Q39" s="2">
        <v>43578</v>
      </c>
      <c r="R39" s="2">
        <v>43555</v>
      </c>
      <c r="S39" s="34" t="s">
        <v>394</v>
      </c>
    </row>
    <row r="40" spans="1:19">
      <c r="A40" s="34">
        <v>2019</v>
      </c>
      <c r="B40" s="2">
        <v>43466</v>
      </c>
      <c r="C40" s="52">
        <v>43555</v>
      </c>
      <c r="D40" s="3" t="s">
        <v>53</v>
      </c>
      <c r="E40" s="4" t="s">
        <v>80</v>
      </c>
      <c r="F40" s="18" t="s">
        <v>376</v>
      </c>
      <c r="G40" s="18" t="s">
        <v>379</v>
      </c>
      <c r="I40" s="8" t="s">
        <v>183</v>
      </c>
      <c r="L40" s="41">
        <v>17400</v>
      </c>
      <c r="M40" s="41">
        <v>17400</v>
      </c>
      <c r="O40" s="57" t="s">
        <v>477</v>
      </c>
      <c r="P40" s="34" t="s">
        <v>56</v>
      </c>
      <c r="Q40" s="2">
        <v>43578</v>
      </c>
      <c r="R40" s="2">
        <v>43555</v>
      </c>
      <c r="S40" s="34" t="s">
        <v>394</v>
      </c>
    </row>
    <row r="41" spans="1:19">
      <c r="A41" s="34">
        <v>2019</v>
      </c>
      <c r="B41" s="2">
        <v>43466</v>
      </c>
      <c r="C41" s="52">
        <v>43555</v>
      </c>
      <c r="D41" s="3" t="s">
        <v>53</v>
      </c>
      <c r="E41" s="4" t="s">
        <v>80</v>
      </c>
      <c r="F41" s="18" t="s">
        <v>260</v>
      </c>
      <c r="G41" s="18" t="s">
        <v>261</v>
      </c>
      <c r="I41" s="8" t="s">
        <v>183</v>
      </c>
      <c r="L41" s="41">
        <v>313332.7</v>
      </c>
      <c r="M41" s="41">
        <v>313332.7</v>
      </c>
      <c r="O41" s="57" t="s">
        <v>477</v>
      </c>
      <c r="P41" s="34" t="s">
        <v>56</v>
      </c>
      <c r="Q41" s="2">
        <v>43578</v>
      </c>
      <c r="R41" s="2">
        <v>43555</v>
      </c>
      <c r="S41" s="34" t="s">
        <v>394</v>
      </c>
    </row>
    <row r="42" spans="1:19">
      <c r="A42" s="34">
        <v>2019</v>
      </c>
      <c r="B42" s="2">
        <v>43466</v>
      </c>
      <c r="C42" s="52">
        <v>43555</v>
      </c>
      <c r="D42" s="3" t="s">
        <v>53</v>
      </c>
      <c r="E42" s="4" t="s">
        <v>80</v>
      </c>
      <c r="F42" s="18" t="s">
        <v>262</v>
      </c>
      <c r="G42" s="18" t="s">
        <v>263</v>
      </c>
      <c r="I42" s="8" t="s">
        <v>183</v>
      </c>
      <c r="L42" s="41">
        <v>23521.42</v>
      </c>
      <c r="M42" s="41">
        <v>23521.42</v>
      </c>
      <c r="O42" s="57" t="s">
        <v>477</v>
      </c>
      <c r="P42" s="34" t="s">
        <v>56</v>
      </c>
      <c r="Q42" s="2">
        <v>43578</v>
      </c>
      <c r="R42" s="2">
        <v>43555</v>
      </c>
      <c r="S42" s="34" t="s">
        <v>394</v>
      </c>
    </row>
    <row r="43" spans="1:19">
      <c r="A43" s="34">
        <v>2019</v>
      </c>
      <c r="B43" s="2">
        <v>43466</v>
      </c>
      <c r="C43" s="52">
        <v>43555</v>
      </c>
      <c r="D43" s="3" t="s">
        <v>53</v>
      </c>
      <c r="E43" s="4" t="s">
        <v>80</v>
      </c>
      <c r="F43" s="18" t="s">
        <v>264</v>
      </c>
      <c r="G43" s="18" t="s">
        <v>265</v>
      </c>
      <c r="I43" s="8" t="s">
        <v>183</v>
      </c>
      <c r="L43" s="41">
        <v>19877.88</v>
      </c>
      <c r="M43" s="41">
        <v>19877.88</v>
      </c>
      <c r="O43" s="57" t="s">
        <v>477</v>
      </c>
      <c r="P43" s="34" t="s">
        <v>56</v>
      </c>
      <c r="Q43" s="2">
        <v>43578</v>
      </c>
      <c r="R43" s="2">
        <v>43555</v>
      </c>
      <c r="S43" s="34" t="s">
        <v>394</v>
      </c>
    </row>
    <row r="44" spans="1:19">
      <c r="A44" s="34">
        <v>2019</v>
      </c>
      <c r="B44" s="2">
        <v>43466</v>
      </c>
      <c r="C44" s="52">
        <v>43555</v>
      </c>
      <c r="D44" s="3" t="s">
        <v>53</v>
      </c>
      <c r="E44" s="4" t="s">
        <v>80</v>
      </c>
      <c r="F44" s="18" t="s">
        <v>266</v>
      </c>
      <c r="G44" s="18" t="s">
        <v>267</v>
      </c>
      <c r="I44" s="8" t="s">
        <v>183</v>
      </c>
      <c r="L44" s="41">
        <v>32488.34</v>
      </c>
      <c r="M44" s="41">
        <v>32488.34</v>
      </c>
      <c r="O44" s="57" t="s">
        <v>477</v>
      </c>
      <c r="P44" s="34" t="s">
        <v>56</v>
      </c>
      <c r="Q44" s="2">
        <v>43578</v>
      </c>
      <c r="R44" s="2">
        <v>43555</v>
      </c>
      <c r="S44" s="34" t="s">
        <v>394</v>
      </c>
    </row>
    <row r="45" spans="1:19">
      <c r="A45" s="34">
        <v>2019</v>
      </c>
      <c r="B45" s="2">
        <v>43466</v>
      </c>
      <c r="C45" s="52">
        <v>43555</v>
      </c>
      <c r="D45" s="3" t="s">
        <v>53</v>
      </c>
      <c r="E45" s="4" t="s">
        <v>80</v>
      </c>
      <c r="F45" s="18" t="s">
        <v>268</v>
      </c>
      <c r="G45" s="18" t="s">
        <v>269</v>
      </c>
      <c r="I45" s="8" t="s">
        <v>183</v>
      </c>
      <c r="L45" s="41">
        <v>49053.919999999998</v>
      </c>
      <c r="M45" s="41">
        <v>49053.919999999998</v>
      </c>
      <c r="O45" s="57" t="s">
        <v>477</v>
      </c>
      <c r="P45" s="34" t="s">
        <v>56</v>
      </c>
      <c r="Q45" s="2">
        <v>43578</v>
      </c>
      <c r="R45" s="2">
        <v>43555</v>
      </c>
      <c r="S45" s="34" t="s">
        <v>394</v>
      </c>
    </row>
    <row r="46" spans="1:19">
      <c r="A46" s="34">
        <v>2019</v>
      </c>
      <c r="B46" s="2">
        <v>43466</v>
      </c>
      <c r="C46" s="52">
        <v>43555</v>
      </c>
      <c r="D46" s="3" t="s">
        <v>53</v>
      </c>
      <c r="E46" s="4" t="s">
        <v>80</v>
      </c>
      <c r="F46" s="18" t="s">
        <v>361</v>
      </c>
      <c r="G46" s="18" t="s">
        <v>362</v>
      </c>
      <c r="I46" s="8" t="s">
        <v>183</v>
      </c>
      <c r="L46" s="41">
        <v>1571.92</v>
      </c>
      <c r="M46" s="41">
        <v>1571.92</v>
      </c>
      <c r="O46" s="57" t="s">
        <v>477</v>
      </c>
      <c r="P46" s="34" t="s">
        <v>56</v>
      </c>
      <c r="Q46" s="2">
        <v>43578</v>
      </c>
      <c r="R46" s="2">
        <v>43555</v>
      </c>
      <c r="S46" s="34" t="s">
        <v>394</v>
      </c>
    </row>
    <row r="47" spans="1:19">
      <c r="A47" s="34">
        <v>2019</v>
      </c>
      <c r="B47" s="2">
        <v>43466</v>
      </c>
      <c r="C47" s="52">
        <v>43555</v>
      </c>
      <c r="D47" s="3" t="s">
        <v>53</v>
      </c>
      <c r="E47" s="4" t="s">
        <v>80</v>
      </c>
      <c r="F47" s="18" t="s">
        <v>272</v>
      </c>
      <c r="G47" s="18" t="s">
        <v>196</v>
      </c>
      <c r="I47" s="8" t="s">
        <v>183</v>
      </c>
      <c r="L47" s="41">
        <v>648</v>
      </c>
      <c r="M47" s="41">
        <v>648</v>
      </c>
      <c r="O47" s="57" t="s">
        <v>477</v>
      </c>
      <c r="P47" s="34" t="s">
        <v>56</v>
      </c>
      <c r="Q47" s="2">
        <v>43578</v>
      </c>
      <c r="R47" s="2">
        <v>43555</v>
      </c>
      <c r="S47" s="34" t="s">
        <v>394</v>
      </c>
    </row>
    <row r="48" spans="1:19">
      <c r="A48" s="34">
        <v>2019</v>
      </c>
      <c r="B48" s="2">
        <v>43466</v>
      </c>
      <c r="C48" s="52">
        <v>43555</v>
      </c>
      <c r="D48" s="3" t="s">
        <v>53</v>
      </c>
      <c r="E48" s="4" t="s">
        <v>80</v>
      </c>
      <c r="F48" s="18" t="s">
        <v>273</v>
      </c>
      <c r="G48" s="18" t="s">
        <v>274</v>
      </c>
      <c r="I48" s="8" t="s">
        <v>183</v>
      </c>
      <c r="L48" s="41">
        <v>49705.71</v>
      </c>
      <c r="M48" s="38">
        <f>49705.71-9756.71</f>
        <v>39949</v>
      </c>
      <c r="N48" s="34"/>
      <c r="O48" s="57" t="s">
        <v>477</v>
      </c>
      <c r="P48" s="34" t="s">
        <v>56</v>
      </c>
      <c r="Q48" s="2">
        <v>43578</v>
      </c>
      <c r="R48" s="2">
        <v>43555</v>
      </c>
      <c r="S48" s="34" t="s">
        <v>394</v>
      </c>
    </row>
    <row r="49" spans="1:19">
      <c r="A49" s="34">
        <v>2019</v>
      </c>
      <c r="B49" s="2">
        <v>43466</v>
      </c>
      <c r="C49" s="52">
        <v>43555</v>
      </c>
      <c r="D49" s="3" t="s">
        <v>53</v>
      </c>
      <c r="E49" s="4" t="s">
        <v>80</v>
      </c>
      <c r="F49" s="18" t="s">
        <v>275</v>
      </c>
      <c r="G49" s="18" t="s">
        <v>276</v>
      </c>
      <c r="I49" s="8" t="s">
        <v>183</v>
      </c>
      <c r="L49" s="41">
        <v>158605.29</v>
      </c>
      <c r="M49" s="41">
        <v>158605.29</v>
      </c>
      <c r="O49" s="57" t="s">
        <v>477</v>
      </c>
      <c r="P49" s="34" t="s">
        <v>56</v>
      </c>
      <c r="Q49" s="2">
        <v>43578</v>
      </c>
      <c r="R49" s="2">
        <v>43555</v>
      </c>
      <c r="S49" s="34" t="s">
        <v>394</v>
      </c>
    </row>
    <row r="50" spans="1:19">
      <c r="A50" s="34">
        <v>2019</v>
      </c>
      <c r="B50" s="2">
        <v>43466</v>
      </c>
      <c r="C50" s="52">
        <v>43555</v>
      </c>
      <c r="D50" s="3" t="s">
        <v>53</v>
      </c>
      <c r="E50" s="4" t="s">
        <v>80</v>
      </c>
      <c r="F50" s="18" t="s">
        <v>277</v>
      </c>
      <c r="G50" s="18" t="s">
        <v>278</v>
      </c>
      <c r="I50" s="8" t="s">
        <v>183</v>
      </c>
      <c r="L50" s="41">
        <v>7751</v>
      </c>
      <c r="M50" s="41">
        <v>7751</v>
      </c>
      <c r="O50" s="57" t="s">
        <v>477</v>
      </c>
      <c r="P50" s="34" t="s">
        <v>56</v>
      </c>
      <c r="Q50" s="2">
        <v>43578</v>
      </c>
      <c r="R50" s="2">
        <v>43555</v>
      </c>
      <c r="S50" s="34" t="s">
        <v>394</v>
      </c>
    </row>
    <row r="51" spans="1:19">
      <c r="A51" s="34">
        <v>2019</v>
      </c>
      <c r="B51" s="2">
        <v>43466</v>
      </c>
      <c r="C51" s="52">
        <v>43555</v>
      </c>
      <c r="D51" s="3" t="s">
        <v>53</v>
      </c>
      <c r="E51" s="4" t="s">
        <v>80</v>
      </c>
      <c r="F51" s="18" t="s">
        <v>380</v>
      </c>
      <c r="G51" s="18" t="s">
        <v>386</v>
      </c>
      <c r="I51" s="8" t="s">
        <v>183</v>
      </c>
      <c r="L51" s="41">
        <v>6802.88</v>
      </c>
      <c r="M51" s="41">
        <v>6802.88</v>
      </c>
      <c r="O51" s="57" t="s">
        <v>477</v>
      </c>
      <c r="P51" s="34" t="s">
        <v>56</v>
      </c>
      <c r="Q51" s="2">
        <v>43578</v>
      </c>
      <c r="R51" s="2">
        <v>43555</v>
      </c>
      <c r="S51" s="34" t="s">
        <v>394</v>
      </c>
    </row>
    <row r="52" spans="1:19" ht="15">
      <c r="A52" s="34">
        <v>2019</v>
      </c>
      <c r="B52" s="2">
        <v>43466</v>
      </c>
      <c r="C52" s="52">
        <v>43555</v>
      </c>
      <c r="D52" s="3" t="s">
        <v>53</v>
      </c>
      <c r="E52" s="4" t="s">
        <v>131</v>
      </c>
      <c r="F52" s="17" t="s">
        <v>281</v>
      </c>
      <c r="G52" s="17" t="s">
        <v>387</v>
      </c>
      <c r="H52" s="35"/>
      <c r="I52" s="8" t="s">
        <v>183</v>
      </c>
      <c r="J52" s="35"/>
      <c r="K52" s="35"/>
      <c r="L52" s="40">
        <v>1932468.53</v>
      </c>
      <c r="M52" s="42">
        <v>1749845.29</v>
      </c>
      <c r="O52" s="57" t="s">
        <v>477</v>
      </c>
      <c r="P52" s="34" t="s">
        <v>56</v>
      </c>
      <c r="Q52" s="2">
        <v>43578</v>
      </c>
      <c r="R52" s="2">
        <v>43555</v>
      </c>
      <c r="S52" s="34" t="s">
        <v>394</v>
      </c>
    </row>
    <row r="53" spans="1:19">
      <c r="A53" s="34">
        <v>2019</v>
      </c>
      <c r="B53" s="2">
        <v>43466</v>
      </c>
      <c r="C53" s="52">
        <v>43555</v>
      </c>
      <c r="D53" s="3" t="s">
        <v>53</v>
      </c>
      <c r="E53" s="4" t="s">
        <v>131</v>
      </c>
      <c r="F53" s="18" t="s">
        <v>285</v>
      </c>
      <c r="G53" s="18" t="s">
        <v>286</v>
      </c>
      <c r="I53" s="8" t="s">
        <v>183</v>
      </c>
      <c r="L53" s="41">
        <v>326993.14</v>
      </c>
      <c r="M53" s="38">
        <f>326993.14-3476.52</f>
        <v>323516.62</v>
      </c>
      <c r="N53" s="34"/>
      <c r="O53" s="57" t="s">
        <v>477</v>
      </c>
      <c r="P53" s="34" t="s">
        <v>56</v>
      </c>
      <c r="Q53" s="2">
        <v>43578</v>
      </c>
      <c r="R53" s="2">
        <v>43555</v>
      </c>
      <c r="S53" s="34" t="s">
        <v>394</v>
      </c>
    </row>
    <row r="54" spans="1:19">
      <c r="A54" s="34">
        <v>2019</v>
      </c>
      <c r="B54" s="2">
        <v>43466</v>
      </c>
      <c r="C54" s="52">
        <v>43555</v>
      </c>
      <c r="D54" s="3" t="s">
        <v>53</v>
      </c>
      <c r="E54" s="4" t="s">
        <v>131</v>
      </c>
      <c r="F54" s="18" t="s">
        <v>287</v>
      </c>
      <c r="G54" s="18" t="s">
        <v>288</v>
      </c>
      <c r="I54" s="8" t="s">
        <v>183</v>
      </c>
      <c r="L54" s="41">
        <v>48698.52</v>
      </c>
      <c r="M54" s="41">
        <v>48698.52</v>
      </c>
      <c r="O54" s="57" t="s">
        <v>477</v>
      </c>
      <c r="P54" s="34" t="s">
        <v>56</v>
      </c>
      <c r="Q54" s="2">
        <v>43578</v>
      </c>
      <c r="R54" s="2">
        <v>43555</v>
      </c>
      <c r="S54" s="34" t="s">
        <v>394</v>
      </c>
    </row>
    <row r="55" spans="1:19">
      <c r="A55" s="34">
        <v>2019</v>
      </c>
      <c r="B55" s="2">
        <v>43466</v>
      </c>
      <c r="C55" s="52">
        <v>43555</v>
      </c>
      <c r="D55" s="3" t="s">
        <v>53</v>
      </c>
      <c r="E55" s="4" t="s">
        <v>131</v>
      </c>
      <c r="F55" s="18" t="s">
        <v>291</v>
      </c>
      <c r="G55" s="18" t="s">
        <v>292</v>
      </c>
      <c r="I55" s="8" t="s">
        <v>183</v>
      </c>
      <c r="L55" s="41">
        <v>44619.08</v>
      </c>
      <c r="M55" s="41">
        <v>44619.08</v>
      </c>
      <c r="O55" s="57" t="s">
        <v>477</v>
      </c>
      <c r="P55" s="34" t="s">
        <v>56</v>
      </c>
      <c r="Q55" s="2">
        <v>43578</v>
      </c>
      <c r="R55" s="2">
        <v>43555</v>
      </c>
      <c r="S55" s="34" t="s">
        <v>394</v>
      </c>
    </row>
    <row r="56" spans="1:19">
      <c r="A56" s="34">
        <v>2019</v>
      </c>
      <c r="B56" s="2">
        <v>43466</v>
      </c>
      <c r="C56" s="52">
        <v>43555</v>
      </c>
      <c r="D56" s="3" t="s">
        <v>53</v>
      </c>
      <c r="E56" s="4" t="s">
        <v>131</v>
      </c>
      <c r="F56" s="18" t="s">
        <v>295</v>
      </c>
      <c r="G56" s="18" t="s">
        <v>196</v>
      </c>
      <c r="I56" s="8" t="s">
        <v>183</v>
      </c>
      <c r="L56" s="41">
        <v>239953.29</v>
      </c>
      <c r="M56" s="41">
        <v>239953.29</v>
      </c>
      <c r="O56" s="57" t="s">
        <v>477</v>
      </c>
      <c r="P56" s="34" t="s">
        <v>56</v>
      </c>
      <c r="Q56" s="2">
        <v>43578</v>
      </c>
      <c r="R56" s="2">
        <v>43555</v>
      </c>
      <c r="S56" s="34" t="s">
        <v>394</v>
      </c>
    </row>
    <row r="57" spans="1:19">
      <c r="A57" s="34">
        <v>2019</v>
      </c>
      <c r="B57" s="2">
        <v>43466</v>
      </c>
      <c r="C57" s="52">
        <v>43555</v>
      </c>
      <c r="D57" s="3" t="s">
        <v>53</v>
      </c>
      <c r="E57" s="4" t="s">
        <v>131</v>
      </c>
      <c r="F57" s="18" t="s">
        <v>296</v>
      </c>
      <c r="G57" s="18" t="s">
        <v>297</v>
      </c>
      <c r="I57" s="8" t="s">
        <v>183</v>
      </c>
      <c r="L57" s="41">
        <v>2651</v>
      </c>
      <c r="M57" s="41">
        <v>2651</v>
      </c>
      <c r="O57" s="57" t="s">
        <v>477</v>
      </c>
      <c r="P57" s="34" t="s">
        <v>56</v>
      </c>
      <c r="Q57" s="2">
        <v>43578</v>
      </c>
      <c r="R57" s="2">
        <v>43555</v>
      </c>
      <c r="S57" s="34" t="s">
        <v>394</v>
      </c>
    </row>
    <row r="58" spans="1:19">
      <c r="A58" s="34">
        <v>2019</v>
      </c>
      <c r="B58" s="2">
        <v>43466</v>
      </c>
      <c r="C58" s="52">
        <v>43555</v>
      </c>
      <c r="D58" s="3" t="s">
        <v>53</v>
      </c>
      <c r="E58" s="4" t="s">
        <v>131</v>
      </c>
      <c r="F58" s="18" t="s">
        <v>298</v>
      </c>
      <c r="G58" s="18" t="s">
        <v>299</v>
      </c>
      <c r="I58" s="8" t="s">
        <v>183</v>
      </c>
      <c r="L58" s="41">
        <v>97648.28</v>
      </c>
      <c r="M58" s="41">
        <v>97648.28</v>
      </c>
      <c r="O58" s="57" t="s">
        <v>477</v>
      </c>
      <c r="P58" s="34" t="s">
        <v>56</v>
      </c>
      <c r="Q58" s="2">
        <v>43578</v>
      </c>
      <c r="R58" s="2">
        <v>43555</v>
      </c>
      <c r="S58" s="34" t="s">
        <v>394</v>
      </c>
    </row>
    <row r="59" spans="1:19">
      <c r="A59" s="34">
        <v>2019</v>
      </c>
      <c r="B59" s="2">
        <v>43466</v>
      </c>
      <c r="C59" s="52">
        <v>43555</v>
      </c>
      <c r="D59" s="3" t="s">
        <v>53</v>
      </c>
      <c r="E59" s="4" t="s">
        <v>131</v>
      </c>
      <c r="F59" s="18" t="s">
        <v>302</v>
      </c>
      <c r="G59" s="18" t="s">
        <v>303</v>
      </c>
      <c r="I59" s="8" t="s">
        <v>183</v>
      </c>
      <c r="L59" s="41">
        <v>80040</v>
      </c>
      <c r="M59" s="41">
        <v>80040</v>
      </c>
      <c r="O59" s="57" t="s">
        <v>477</v>
      </c>
      <c r="P59" s="34" t="s">
        <v>56</v>
      </c>
      <c r="Q59" s="2">
        <v>43578</v>
      </c>
      <c r="R59" s="2">
        <v>43555</v>
      </c>
      <c r="S59" s="34" t="s">
        <v>394</v>
      </c>
    </row>
    <row r="60" spans="1:19">
      <c r="A60" s="34">
        <v>2019</v>
      </c>
      <c r="B60" s="2">
        <v>43466</v>
      </c>
      <c r="C60" s="52">
        <v>43555</v>
      </c>
      <c r="D60" s="3" t="s">
        <v>53</v>
      </c>
      <c r="E60" s="4" t="s">
        <v>131</v>
      </c>
      <c r="F60" s="18" t="s">
        <v>304</v>
      </c>
      <c r="G60" s="18" t="s">
        <v>305</v>
      </c>
      <c r="I60" s="8" t="s">
        <v>183</v>
      </c>
      <c r="L60" s="41">
        <v>12851.43</v>
      </c>
      <c r="M60" s="41">
        <v>12851.43</v>
      </c>
      <c r="O60" s="57" t="s">
        <v>477</v>
      </c>
      <c r="P60" s="34" t="s">
        <v>56</v>
      </c>
      <c r="Q60" s="2">
        <v>43578</v>
      </c>
      <c r="R60" s="2">
        <v>43555</v>
      </c>
      <c r="S60" s="34" t="s">
        <v>394</v>
      </c>
    </row>
    <row r="61" spans="1:19">
      <c r="A61" s="34">
        <v>2019</v>
      </c>
      <c r="B61" s="2">
        <v>43466</v>
      </c>
      <c r="C61" s="52">
        <v>43555</v>
      </c>
      <c r="D61" s="3" t="s">
        <v>53</v>
      </c>
      <c r="E61" s="4" t="s">
        <v>131</v>
      </c>
      <c r="F61" s="18" t="s">
        <v>306</v>
      </c>
      <c r="G61" s="18" t="s">
        <v>307</v>
      </c>
      <c r="I61" s="8" t="s">
        <v>183</v>
      </c>
      <c r="L61" s="41">
        <v>7378</v>
      </c>
      <c r="M61" s="41">
        <v>7378</v>
      </c>
      <c r="O61" s="57" t="s">
        <v>477</v>
      </c>
      <c r="P61" s="34" t="s">
        <v>56</v>
      </c>
      <c r="Q61" s="2">
        <v>43578</v>
      </c>
      <c r="R61" s="2">
        <v>43555</v>
      </c>
      <c r="S61" s="34" t="s">
        <v>394</v>
      </c>
    </row>
    <row r="62" spans="1:19">
      <c r="A62" s="34">
        <v>2019</v>
      </c>
      <c r="B62" s="2">
        <v>43466</v>
      </c>
      <c r="C62" s="52">
        <v>43555</v>
      </c>
      <c r="D62" s="3" t="s">
        <v>53</v>
      </c>
      <c r="E62" s="4" t="s">
        <v>131</v>
      </c>
      <c r="F62" s="18" t="s">
        <v>310</v>
      </c>
      <c r="G62" s="18" t="s">
        <v>311</v>
      </c>
      <c r="I62" s="8" t="s">
        <v>183</v>
      </c>
      <c r="L62" s="41">
        <v>201840</v>
      </c>
      <c r="M62" s="38">
        <f>201840-155620.84</f>
        <v>46219.16</v>
      </c>
      <c r="N62" s="36"/>
      <c r="O62" s="57" t="s">
        <v>477</v>
      </c>
      <c r="P62" s="34" t="s">
        <v>56</v>
      </c>
      <c r="Q62" s="2">
        <v>43578</v>
      </c>
      <c r="R62" s="2">
        <v>43555</v>
      </c>
      <c r="S62" s="34" t="s">
        <v>394</v>
      </c>
    </row>
    <row r="63" spans="1:19">
      <c r="A63" s="34">
        <v>2019</v>
      </c>
      <c r="B63" s="2">
        <v>43466</v>
      </c>
      <c r="C63" s="52">
        <v>43555</v>
      </c>
      <c r="D63" s="3" t="s">
        <v>53</v>
      </c>
      <c r="E63" s="4" t="s">
        <v>131</v>
      </c>
      <c r="F63" s="18" t="s">
        <v>312</v>
      </c>
      <c r="G63" s="18" t="s">
        <v>313</v>
      </c>
      <c r="I63" s="8" t="s">
        <v>183</v>
      </c>
      <c r="L63" s="41">
        <v>302401.37</v>
      </c>
      <c r="M63" s="41">
        <v>302401.37</v>
      </c>
      <c r="O63" s="57" t="s">
        <v>477</v>
      </c>
      <c r="P63" s="34" t="s">
        <v>56</v>
      </c>
      <c r="Q63" s="2">
        <v>43578</v>
      </c>
      <c r="R63" s="2">
        <v>43555</v>
      </c>
      <c r="S63" s="34" t="s">
        <v>394</v>
      </c>
    </row>
    <row r="64" spans="1:19">
      <c r="A64" s="34">
        <v>2019</v>
      </c>
      <c r="B64" s="2">
        <v>43466</v>
      </c>
      <c r="C64" s="52">
        <v>43555</v>
      </c>
      <c r="D64" s="3" t="s">
        <v>53</v>
      </c>
      <c r="E64" s="4" t="s">
        <v>131</v>
      </c>
      <c r="F64" s="18" t="s">
        <v>314</v>
      </c>
      <c r="G64" s="18" t="s">
        <v>315</v>
      </c>
      <c r="I64" s="8" t="s">
        <v>183</v>
      </c>
      <c r="L64" s="41">
        <v>3240</v>
      </c>
      <c r="M64" s="41">
        <v>3240</v>
      </c>
      <c r="O64" s="57" t="s">
        <v>477</v>
      </c>
      <c r="P64" s="34" t="s">
        <v>56</v>
      </c>
      <c r="Q64" s="2">
        <v>43578</v>
      </c>
      <c r="R64" s="2">
        <v>43555</v>
      </c>
      <c r="S64" s="34" t="s">
        <v>394</v>
      </c>
    </row>
    <row r="65" spans="1:19">
      <c r="A65" s="34">
        <v>2019</v>
      </c>
      <c r="B65" s="2">
        <v>43466</v>
      </c>
      <c r="C65" s="52">
        <v>43555</v>
      </c>
      <c r="D65" s="3" t="s">
        <v>53</v>
      </c>
      <c r="E65" s="4" t="s">
        <v>131</v>
      </c>
      <c r="F65" s="18" t="s">
        <v>316</v>
      </c>
      <c r="G65" s="36" t="s">
        <v>388</v>
      </c>
      <c r="H65" s="37"/>
      <c r="I65" s="8" t="s">
        <v>183</v>
      </c>
      <c r="J65" s="37"/>
      <c r="K65" s="37"/>
      <c r="L65" s="43">
        <v>375703.54</v>
      </c>
      <c r="M65" s="39">
        <f>375703.54-7864.8</f>
        <v>367838.74</v>
      </c>
      <c r="N65" s="36"/>
      <c r="O65" s="57" t="s">
        <v>477</v>
      </c>
      <c r="P65" s="34" t="s">
        <v>56</v>
      </c>
      <c r="Q65" s="2">
        <v>43578</v>
      </c>
      <c r="R65" s="2">
        <v>43555</v>
      </c>
      <c r="S65" s="34" t="s">
        <v>394</v>
      </c>
    </row>
    <row r="66" spans="1:19">
      <c r="A66" s="34">
        <v>2019</v>
      </c>
      <c r="B66" s="2">
        <v>43466</v>
      </c>
      <c r="C66" s="52">
        <v>43555</v>
      </c>
      <c r="D66" s="3" t="s">
        <v>53</v>
      </c>
      <c r="E66" s="4" t="s">
        <v>131</v>
      </c>
      <c r="F66" s="18" t="s">
        <v>318</v>
      </c>
      <c r="G66" s="36" t="s">
        <v>319</v>
      </c>
      <c r="H66" s="37"/>
      <c r="I66" s="8" t="s">
        <v>183</v>
      </c>
      <c r="J66" s="37"/>
      <c r="K66" s="37"/>
      <c r="L66" s="43">
        <v>19422</v>
      </c>
      <c r="M66" s="43">
        <f>19422-15661.08</f>
        <v>3760.92</v>
      </c>
      <c r="N66" s="36"/>
      <c r="O66" s="57" t="s">
        <v>477</v>
      </c>
      <c r="P66" s="34" t="s">
        <v>56</v>
      </c>
      <c r="Q66" s="2">
        <v>43578</v>
      </c>
      <c r="R66" s="2">
        <v>43555</v>
      </c>
      <c r="S66" s="34" t="s">
        <v>394</v>
      </c>
    </row>
    <row r="67" spans="1:19">
      <c r="A67" s="34">
        <v>2019</v>
      </c>
      <c r="B67" s="2">
        <v>43466</v>
      </c>
      <c r="C67" s="52">
        <v>43555</v>
      </c>
      <c r="D67" s="3" t="s">
        <v>53</v>
      </c>
      <c r="E67" s="4" t="s">
        <v>131</v>
      </c>
      <c r="F67" s="18" t="s">
        <v>320</v>
      </c>
      <c r="G67" s="18" t="s">
        <v>321</v>
      </c>
      <c r="I67" s="8" t="s">
        <v>183</v>
      </c>
      <c r="L67" s="41">
        <v>170</v>
      </c>
      <c r="M67" s="41">
        <v>170</v>
      </c>
      <c r="O67" s="57" t="s">
        <v>477</v>
      </c>
      <c r="P67" s="34" t="s">
        <v>56</v>
      </c>
      <c r="Q67" s="2">
        <v>43578</v>
      </c>
      <c r="R67" s="2">
        <v>43555</v>
      </c>
      <c r="S67" s="34" t="s">
        <v>394</v>
      </c>
    </row>
    <row r="68" spans="1:19">
      <c r="A68" s="34">
        <v>2019</v>
      </c>
      <c r="B68" s="2">
        <v>43466</v>
      </c>
      <c r="C68" s="52">
        <v>43555</v>
      </c>
      <c r="D68" s="3" t="s">
        <v>53</v>
      </c>
      <c r="E68" s="4" t="s">
        <v>131</v>
      </c>
      <c r="F68" s="18" t="s">
        <v>366</v>
      </c>
      <c r="G68" s="18" t="s">
        <v>367</v>
      </c>
      <c r="I68" s="8" t="s">
        <v>183</v>
      </c>
      <c r="L68" s="41">
        <v>168858.88</v>
      </c>
      <c r="M68" s="41">
        <v>168858.88</v>
      </c>
      <c r="O68" s="57" t="s">
        <v>477</v>
      </c>
      <c r="P68" s="34" t="s">
        <v>56</v>
      </c>
      <c r="Q68" s="2">
        <v>43578</v>
      </c>
      <c r="R68" s="2">
        <v>43555</v>
      </c>
      <c r="S68" s="34" t="s">
        <v>394</v>
      </c>
    </row>
    <row r="69" spans="1:19" ht="15">
      <c r="A69" s="34">
        <v>2019</v>
      </c>
      <c r="B69" s="2">
        <v>43466</v>
      </c>
      <c r="C69" s="52">
        <v>43555</v>
      </c>
      <c r="D69" s="3" t="s">
        <v>53</v>
      </c>
      <c r="E69" s="4" t="s">
        <v>170</v>
      </c>
      <c r="F69" s="17" t="s">
        <v>330</v>
      </c>
      <c r="G69" s="17" t="s">
        <v>331</v>
      </c>
      <c r="H69" s="35"/>
      <c r="I69" s="8" t="s">
        <v>183</v>
      </c>
      <c r="J69" s="35"/>
      <c r="K69" s="35"/>
      <c r="L69" s="40">
        <v>5938.73</v>
      </c>
      <c r="M69" s="40">
        <v>5938.73</v>
      </c>
      <c r="O69" s="57" t="s">
        <v>477</v>
      </c>
      <c r="P69" s="34" t="s">
        <v>56</v>
      </c>
      <c r="Q69" s="2">
        <v>43578</v>
      </c>
      <c r="R69" s="2">
        <v>43555</v>
      </c>
      <c r="S69" s="34" t="s">
        <v>394</v>
      </c>
    </row>
    <row r="70" spans="1:19">
      <c r="A70" s="34">
        <v>2019</v>
      </c>
      <c r="B70" s="2">
        <v>43466</v>
      </c>
      <c r="C70" s="52">
        <v>43555</v>
      </c>
      <c r="D70" s="3" t="s">
        <v>53</v>
      </c>
      <c r="E70" s="4" t="s">
        <v>170</v>
      </c>
      <c r="F70" s="18" t="s">
        <v>332</v>
      </c>
      <c r="G70" s="18" t="s">
        <v>333</v>
      </c>
      <c r="I70" s="8" t="s">
        <v>183</v>
      </c>
      <c r="L70" s="41">
        <v>5938.73</v>
      </c>
      <c r="M70" s="41">
        <v>5938.73</v>
      </c>
      <c r="O70" s="57" t="s">
        <v>477</v>
      </c>
      <c r="P70" s="34" t="s">
        <v>56</v>
      </c>
      <c r="Q70" s="2">
        <v>43578</v>
      </c>
      <c r="R70" s="2">
        <v>43555</v>
      </c>
      <c r="S70" s="34" t="s">
        <v>394</v>
      </c>
    </row>
    <row r="71" spans="1:19" ht="15">
      <c r="A71" s="34">
        <v>2019</v>
      </c>
      <c r="B71" s="2">
        <v>43466</v>
      </c>
      <c r="C71" s="52">
        <v>43555</v>
      </c>
      <c r="D71" s="3" t="s">
        <v>53</v>
      </c>
      <c r="E71" s="4" t="s">
        <v>174</v>
      </c>
      <c r="F71" s="17" t="s">
        <v>334</v>
      </c>
      <c r="G71" s="17" t="s">
        <v>335</v>
      </c>
      <c r="H71" s="35"/>
      <c r="I71" s="8" t="s">
        <v>183</v>
      </c>
      <c r="J71" s="35"/>
      <c r="K71" s="35"/>
      <c r="L71" s="40">
        <v>863040</v>
      </c>
      <c r="M71" s="40">
        <v>863040</v>
      </c>
      <c r="O71" s="57" t="s">
        <v>477</v>
      </c>
      <c r="P71" s="34" t="s">
        <v>56</v>
      </c>
      <c r="Q71" s="2">
        <v>43578</v>
      </c>
      <c r="R71" s="2">
        <v>43555</v>
      </c>
      <c r="S71" s="34" t="s">
        <v>394</v>
      </c>
    </row>
    <row r="72" spans="1:19">
      <c r="A72" s="34">
        <v>2019</v>
      </c>
      <c r="B72" s="2">
        <v>43466</v>
      </c>
      <c r="C72" s="52">
        <v>43555</v>
      </c>
      <c r="D72" s="3" t="s">
        <v>53</v>
      </c>
      <c r="E72" s="4" t="s">
        <v>174</v>
      </c>
      <c r="F72" s="18" t="s">
        <v>369</v>
      </c>
      <c r="G72" s="18" t="s">
        <v>370</v>
      </c>
      <c r="I72" s="8" t="s">
        <v>183</v>
      </c>
      <c r="L72" s="41">
        <v>863040</v>
      </c>
      <c r="M72" s="41">
        <v>863040</v>
      </c>
      <c r="N72" s="34"/>
      <c r="O72" s="57" t="s">
        <v>477</v>
      </c>
      <c r="P72" s="34" t="s">
        <v>56</v>
      </c>
      <c r="Q72" s="2">
        <v>43578</v>
      </c>
      <c r="R72" s="2">
        <v>43555</v>
      </c>
      <c r="S72" s="34" t="s">
        <v>394</v>
      </c>
    </row>
    <row r="73" spans="1:19">
      <c r="A73" s="34">
        <v>2019</v>
      </c>
      <c r="B73" s="2">
        <v>43466</v>
      </c>
      <c r="C73" s="52">
        <v>43555</v>
      </c>
      <c r="D73" s="3" t="s">
        <v>53</v>
      </c>
      <c r="E73" s="4" t="s">
        <v>174</v>
      </c>
      <c r="F73" s="18" t="s">
        <v>338</v>
      </c>
      <c r="G73" s="18" t="s">
        <v>339</v>
      </c>
      <c r="I73" s="8" t="s">
        <v>183</v>
      </c>
      <c r="L73" s="41">
        <v>863040</v>
      </c>
      <c r="M73" s="41">
        <v>863040</v>
      </c>
      <c r="O73" s="57" t="s">
        <v>477</v>
      </c>
      <c r="P73" s="34" t="s">
        <v>56</v>
      </c>
      <c r="Q73" s="2">
        <v>43578</v>
      </c>
      <c r="R73" s="2">
        <v>43555</v>
      </c>
      <c r="S73" s="34" t="s">
        <v>394</v>
      </c>
    </row>
    <row r="74" spans="1:19" ht="15">
      <c r="A74" s="34">
        <v>2019</v>
      </c>
      <c r="B74" s="2">
        <v>43466</v>
      </c>
      <c r="C74" s="52">
        <v>43555</v>
      </c>
      <c r="D74" s="3" t="s">
        <v>53</v>
      </c>
      <c r="E74" s="3" t="s">
        <v>352</v>
      </c>
      <c r="F74" s="17" t="s">
        <v>343</v>
      </c>
      <c r="G74" s="17" t="s">
        <v>344</v>
      </c>
      <c r="I74" s="8" t="s">
        <v>183</v>
      </c>
      <c r="L74" s="41">
        <v>4054294.12</v>
      </c>
      <c r="M74" s="41">
        <v>4054294.12</v>
      </c>
      <c r="O74" s="57" t="s">
        <v>477</v>
      </c>
      <c r="P74" s="34" t="s">
        <v>56</v>
      </c>
      <c r="Q74" s="2">
        <v>43578</v>
      </c>
      <c r="R74" s="2">
        <v>43555</v>
      </c>
      <c r="S74" s="34" t="s">
        <v>394</v>
      </c>
    </row>
    <row r="75" spans="1:19">
      <c r="A75" s="34">
        <v>2019</v>
      </c>
      <c r="B75" s="2">
        <v>43466</v>
      </c>
      <c r="C75" s="52">
        <v>43555</v>
      </c>
      <c r="D75" s="3" t="s">
        <v>53</v>
      </c>
      <c r="E75" s="3" t="s">
        <v>352</v>
      </c>
      <c r="F75" s="18" t="s">
        <v>381</v>
      </c>
      <c r="G75" s="18" t="s">
        <v>389</v>
      </c>
      <c r="I75" s="8" t="s">
        <v>183</v>
      </c>
      <c r="L75" s="41">
        <v>4054294.12</v>
      </c>
      <c r="M75" s="41">
        <v>4054294.12</v>
      </c>
      <c r="O75" s="57" t="s">
        <v>477</v>
      </c>
      <c r="P75" s="34" t="s">
        <v>56</v>
      </c>
      <c r="Q75" s="2">
        <v>43578</v>
      </c>
      <c r="R75" s="2">
        <v>43555</v>
      </c>
      <c r="S75" s="34" t="s">
        <v>394</v>
      </c>
    </row>
    <row r="76" spans="1:19">
      <c r="A76" s="34">
        <v>2019</v>
      </c>
      <c r="B76" s="2">
        <v>43466</v>
      </c>
      <c r="C76" s="52">
        <v>43555</v>
      </c>
      <c r="D76" s="3" t="s">
        <v>53</v>
      </c>
      <c r="E76" s="3" t="s">
        <v>352</v>
      </c>
      <c r="F76" s="18" t="s">
        <v>382</v>
      </c>
      <c r="G76" s="18" t="s">
        <v>390</v>
      </c>
      <c r="I76" s="8" t="s">
        <v>183</v>
      </c>
      <c r="L76" s="41">
        <v>3775894.12</v>
      </c>
      <c r="M76" s="41">
        <v>3775894.12</v>
      </c>
      <c r="O76" s="57" t="s">
        <v>477</v>
      </c>
      <c r="P76" s="34" t="s">
        <v>56</v>
      </c>
      <c r="Q76" s="2">
        <v>43578</v>
      </c>
      <c r="R76" s="2">
        <v>43555</v>
      </c>
      <c r="S76" s="34" t="s">
        <v>394</v>
      </c>
    </row>
    <row r="77" spans="1:19">
      <c r="A77" s="34">
        <v>2019</v>
      </c>
      <c r="B77" s="2">
        <v>43466</v>
      </c>
      <c r="C77" s="52">
        <v>43555</v>
      </c>
      <c r="D77" s="3" t="s">
        <v>53</v>
      </c>
      <c r="E77" s="3" t="s">
        <v>352</v>
      </c>
      <c r="F77" s="18" t="s">
        <v>371</v>
      </c>
      <c r="G77" s="18" t="s">
        <v>355</v>
      </c>
      <c r="I77" s="8" t="s">
        <v>183</v>
      </c>
      <c r="L77" s="41">
        <v>133375</v>
      </c>
      <c r="M77" s="41">
        <v>133375</v>
      </c>
      <c r="O77" s="57" t="s">
        <v>477</v>
      </c>
      <c r="P77" s="34" t="s">
        <v>56</v>
      </c>
      <c r="Q77" s="2">
        <v>43578</v>
      </c>
      <c r="R77" s="2">
        <v>43555</v>
      </c>
      <c r="S77" s="34" t="s">
        <v>394</v>
      </c>
    </row>
    <row r="78" spans="1:19">
      <c r="A78" s="34">
        <v>2019</v>
      </c>
      <c r="B78" s="2">
        <v>43466</v>
      </c>
      <c r="C78" s="52">
        <v>43555</v>
      </c>
      <c r="D78" s="3" t="s">
        <v>53</v>
      </c>
      <c r="E78" s="3" t="s">
        <v>352</v>
      </c>
      <c r="F78" s="18" t="s">
        <v>383</v>
      </c>
      <c r="G78" s="18" t="s">
        <v>391</v>
      </c>
      <c r="I78" s="8" t="s">
        <v>183</v>
      </c>
      <c r="L78" s="41">
        <v>3642519.12</v>
      </c>
      <c r="M78" s="41">
        <v>3642519.12</v>
      </c>
      <c r="O78" s="57" t="s">
        <v>477</v>
      </c>
      <c r="P78" s="34" t="s">
        <v>56</v>
      </c>
      <c r="Q78" s="2">
        <v>43578</v>
      </c>
      <c r="R78" s="2">
        <v>43555</v>
      </c>
      <c r="S78" s="34" t="s">
        <v>394</v>
      </c>
    </row>
    <row r="79" spans="1:19">
      <c r="A79" s="34">
        <v>2019</v>
      </c>
      <c r="B79" s="2">
        <v>43466</v>
      </c>
      <c r="C79" s="52">
        <v>43555</v>
      </c>
      <c r="D79" s="3" t="s">
        <v>53</v>
      </c>
      <c r="E79" s="3" t="s">
        <v>352</v>
      </c>
      <c r="F79" s="18" t="s">
        <v>384</v>
      </c>
      <c r="G79" s="18" t="s">
        <v>392</v>
      </c>
      <c r="I79" s="8" t="s">
        <v>183</v>
      </c>
      <c r="L79" s="41">
        <v>278400</v>
      </c>
      <c r="M79" s="41">
        <v>278400</v>
      </c>
      <c r="O79" s="57" t="s">
        <v>477</v>
      </c>
      <c r="P79" s="34" t="s">
        <v>56</v>
      </c>
      <c r="Q79" s="2">
        <v>43578</v>
      </c>
      <c r="R79" s="2">
        <v>43555</v>
      </c>
      <c r="S79" s="34" t="s">
        <v>394</v>
      </c>
    </row>
    <row r="80" spans="1:19">
      <c r="A80" s="34">
        <v>2019</v>
      </c>
      <c r="B80" s="2">
        <v>43466</v>
      </c>
      <c r="C80" s="52">
        <v>43555</v>
      </c>
      <c r="D80" s="3" t="s">
        <v>53</v>
      </c>
      <c r="E80" s="3" t="s">
        <v>352</v>
      </c>
      <c r="F80" s="18" t="s">
        <v>385</v>
      </c>
      <c r="G80" s="18" t="s">
        <v>393</v>
      </c>
      <c r="I80" s="8" t="s">
        <v>183</v>
      </c>
      <c r="L80" s="41">
        <v>278400</v>
      </c>
      <c r="M80" s="41">
        <v>278400</v>
      </c>
      <c r="O80" s="57" t="s">
        <v>477</v>
      </c>
      <c r="P80" s="34" t="s">
        <v>56</v>
      </c>
      <c r="Q80" s="2">
        <v>43578</v>
      </c>
      <c r="R80" s="2">
        <v>43555</v>
      </c>
      <c r="S80" s="34" t="s">
        <v>394</v>
      </c>
    </row>
    <row r="81" spans="1:19" s="53" customFormat="1" ht="15">
      <c r="A81" s="53">
        <v>2019</v>
      </c>
      <c r="B81" s="2">
        <v>43556</v>
      </c>
      <c r="C81" s="52">
        <v>43646</v>
      </c>
      <c r="D81" s="3" t="s">
        <v>53</v>
      </c>
      <c r="E81" s="3" t="s">
        <v>53</v>
      </c>
      <c r="F81" s="30" t="s">
        <v>395</v>
      </c>
      <c r="G81" s="30" t="s">
        <v>396</v>
      </c>
      <c r="H81" s="42"/>
      <c r="I81" s="58">
        <v>0</v>
      </c>
      <c r="J81" s="38"/>
      <c r="K81" s="38"/>
      <c r="L81" s="56">
        <v>51850836.229999997</v>
      </c>
      <c r="M81" s="26">
        <f>+L81-1049001.61+14531.75</f>
        <v>50816366.369999997</v>
      </c>
      <c r="O81" s="57" t="s">
        <v>476</v>
      </c>
      <c r="P81" s="53" t="s">
        <v>56</v>
      </c>
      <c r="Q81" s="2">
        <v>43664</v>
      </c>
      <c r="R81" s="2">
        <v>43646</v>
      </c>
      <c r="S81" s="53" t="s">
        <v>394</v>
      </c>
    </row>
    <row r="82" spans="1:19" s="53" customFormat="1">
      <c r="A82" s="57">
        <v>2019</v>
      </c>
      <c r="B82" s="2">
        <v>43556</v>
      </c>
      <c r="C82" s="52">
        <v>43646</v>
      </c>
      <c r="D82" s="3" t="s">
        <v>53</v>
      </c>
      <c r="E82" s="3" t="s">
        <v>447</v>
      </c>
      <c r="F82" s="24" t="s">
        <v>397</v>
      </c>
      <c r="G82" s="24" t="s">
        <v>398</v>
      </c>
      <c r="H82" s="38"/>
      <c r="I82" s="58">
        <v>0</v>
      </c>
      <c r="J82" s="38"/>
      <c r="K82" s="38"/>
      <c r="L82" s="38">
        <v>20142818.489999998</v>
      </c>
      <c r="M82" s="41">
        <f>+L82-839200.4</f>
        <v>19303618.09</v>
      </c>
      <c r="O82" s="57" t="s">
        <v>476</v>
      </c>
      <c r="P82" s="57" t="s">
        <v>56</v>
      </c>
      <c r="Q82" s="2">
        <v>43664</v>
      </c>
      <c r="R82" s="2">
        <v>43646</v>
      </c>
      <c r="S82" s="57" t="s">
        <v>394</v>
      </c>
    </row>
    <row r="83" spans="1:19" s="53" customFormat="1" ht="15">
      <c r="A83" s="57">
        <v>2019</v>
      </c>
      <c r="B83" s="2">
        <v>43556</v>
      </c>
      <c r="C83" s="52">
        <v>43646</v>
      </c>
      <c r="D83" s="3" t="s">
        <v>53</v>
      </c>
      <c r="E83" s="3" t="s">
        <v>448</v>
      </c>
      <c r="F83" s="30" t="s">
        <v>399</v>
      </c>
      <c r="G83" s="30" t="s">
        <v>186</v>
      </c>
      <c r="H83" s="56"/>
      <c r="I83" s="58">
        <v>0</v>
      </c>
      <c r="J83" s="38"/>
      <c r="K83" s="38"/>
      <c r="L83" s="56">
        <v>816652.15</v>
      </c>
      <c r="M83" s="56">
        <v>816652.15</v>
      </c>
      <c r="O83" s="57" t="s">
        <v>476</v>
      </c>
      <c r="P83" s="57" t="s">
        <v>56</v>
      </c>
      <c r="Q83" s="2">
        <v>43664</v>
      </c>
      <c r="R83" s="2">
        <v>43646</v>
      </c>
      <c r="S83" s="57" t="s">
        <v>394</v>
      </c>
    </row>
    <row r="84" spans="1:19" s="53" customFormat="1">
      <c r="A84" s="57">
        <v>2019</v>
      </c>
      <c r="B84" s="2">
        <v>43556</v>
      </c>
      <c r="C84" s="52">
        <v>43646</v>
      </c>
      <c r="D84" s="3" t="s">
        <v>53</v>
      </c>
      <c r="E84" s="3" t="s">
        <v>448</v>
      </c>
      <c r="F84" s="24" t="s">
        <v>185</v>
      </c>
      <c r="G84" s="24" t="s">
        <v>186</v>
      </c>
      <c r="H84" s="38"/>
      <c r="I84" s="58">
        <v>0</v>
      </c>
      <c r="J84" s="38"/>
      <c r="K84" s="38"/>
      <c r="L84" s="38">
        <v>816652.15</v>
      </c>
      <c r="M84" s="38">
        <v>816652.15</v>
      </c>
      <c r="O84" s="57" t="s">
        <v>476</v>
      </c>
      <c r="P84" s="57" t="s">
        <v>56</v>
      </c>
      <c r="Q84" s="2">
        <v>43664</v>
      </c>
      <c r="R84" s="2">
        <v>43646</v>
      </c>
      <c r="S84" s="57" t="s">
        <v>394</v>
      </c>
    </row>
    <row r="85" spans="1:19" s="53" customFormat="1">
      <c r="A85" s="57">
        <v>2019</v>
      </c>
      <c r="B85" s="2">
        <v>43556</v>
      </c>
      <c r="C85" s="52">
        <v>43646</v>
      </c>
      <c r="D85" s="3" t="s">
        <v>53</v>
      </c>
      <c r="E85" s="3" t="s">
        <v>448</v>
      </c>
      <c r="F85" s="24" t="s">
        <v>187</v>
      </c>
      <c r="G85" s="24" t="s">
        <v>188</v>
      </c>
      <c r="H85" s="38"/>
      <c r="I85" s="58">
        <v>0</v>
      </c>
      <c r="J85" s="38"/>
      <c r="K85" s="38"/>
      <c r="L85" s="38">
        <v>739302.3</v>
      </c>
      <c r="M85" s="38">
        <v>739302.3</v>
      </c>
      <c r="O85" s="57" t="s">
        <v>476</v>
      </c>
      <c r="P85" s="57" t="s">
        <v>56</v>
      </c>
      <c r="Q85" s="2">
        <v>43664</v>
      </c>
      <c r="R85" s="2">
        <v>43646</v>
      </c>
      <c r="S85" s="57" t="s">
        <v>394</v>
      </c>
    </row>
    <row r="86" spans="1:19" s="53" customFormat="1">
      <c r="A86" s="57">
        <v>2019</v>
      </c>
      <c r="B86" s="2">
        <v>43556</v>
      </c>
      <c r="C86" s="52">
        <v>43646</v>
      </c>
      <c r="D86" s="3" t="s">
        <v>53</v>
      </c>
      <c r="E86" s="3" t="s">
        <v>448</v>
      </c>
      <c r="F86" s="24" t="s">
        <v>191</v>
      </c>
      <c r="G86" s="24" t="s">
        <v>192</v>
      </c>
      <c r="H86" s="38"/>
      <c r="I86" s="58">
        <v>0</v>
      </c>
      <c r="J86" s="38"/>
      <c r="K86" s="38"/>
      <c r="L86" s="38">
        <v>38867.78</v>
      </c>
      <c r="M86" s="38">
        <v>38867.78</v>
      </c>
      <c r="O86" s="57" t="s">
        <v>476</v>
      </c>
      <c r="P86" s="57" t="s">
        <v>56</v>
      </c>
      <c r="Q86" s="2">
        <v>43664</v>
      </c>
      <c r="R86" s="2">
        <v>43646</v>
      </c>
      <c r="S86" s="57" t="s">
        <v>394</v>
      </c>
    </row>
    <row r="87" spans="1:19" s="53" customFormat="1">
      <c r="A87" s="57">
        <v>2019</v>
      </c>
      <c r="B87" s="2">
        <v>43556</v>
      </c>
      <c r="C87" s="52">
        <v>43646</v>
      </c>
      <c r="D87" s="3" t="s">
        <v>53</v>
      </c>
      <c r="E87" s="3" t="s">
        <v>448</v>
      </c>
      <c r="F87" s="24" t="s">
        <v>373</v>
      </c>
      <c r="G87" s="24" t="s">
        <v>209</v>
      </c>
      <c r="H87" s="38"/>
      <c r="I87" s="58">
        <v>0</v>
      </c>
      <c r="J87" s="38"/>
      <c r="K87" s="38"/>
      <c r="L87" s="38">
        <v>18956.599999999999</v>
      </c>
      <c r="M87" s="38">
        <v>18956.599999999999</v>
      </c>
      <c r="O87" s="57"/>
      <c r="P87" s="57" t="s">
        <v>56</v>
      </c>
      <c r="Q87" s="2">
        <v>43664</v>
      </c>
      <c r="R87" s="2">
        <v>43646</v>
      </c>
      <c r="S87" s="57" t="s">
        <v>394</v>
      </c>
    </row>
    <row r="88" spans="1:19" s="53" customFormat="1">
      <c r="A88" s="57">
        <v>2019</v>
      </c>
      <c r="B88" s="2">
        <v>43556</v>
      </c>
      <c r="C88" s="52">
        <v>43646</v>
      </c>
      <c r="D88" s="3" t="s">
        <v>53</v>
      </c>
      <c r="E88" s="3" t="s">
        <v>448</v>
      </c>
      <c r="F88" s="24" t="s">
        <v>193</v>
      </c>
      <c r="G88" s="24" t="s">
        <v>194</v>
      </c>
      <c r="H88" s="38"/>
      <c r="I88" s="58">
        <v>0</v>
      </c>
      <c r="J88" s="38"/>
      <c r="K88" s="38"/>
      <c r="L88" s="38">
        <v>19525.32</v>
      </c>
      <c r="M88" s="38">
        <v>19525.32</v>
      </c>
      <c r="O88" s="57"/>
      <c r="P88" s="57" t="s">
        <v>56</v>
      </c>
      <c r="Q88" s="2">
        <v>43664</v>
      </c>
      <c r="R88" s="2">
        <v>43646</v>
      </c>
      <c r="S88" s="57" t="s">
        <v>394</v>
      </c>
    </row>
    <row r="89" spans="1:19" s="53" customFormat="1">
      <c r="A89" s="57">
        <v>2019</v>
      </c>
      <c r="B89" s="2">
        <v>43556</v>
      </c>
      <c r="C89" s="52">
        <v>43646</v>
      </c>
      <c r="D89" s="3" t="s">
        <v>53</v>
      </c>
      <c r="E89" s="3" t="s">
        <v>448</v>
      </c>
      <c r="F89" s="24" t="s">
        <v>400</v>
      </c>
      <c r="G89" s="24" t="s">
        <v>401</v>
      </c>
      <c r="H89" s="38"/>
      <c r="I89" s="58">
        <v>0</v>
      </c>
      <c r="J89" s="38"/>
      <c r="K89" s="38"/>
      <c r="L89" s="38">
        <v>0</v>
      </c>
      <c r="M89" s="38">
        <v>0</v>
      </c>
      <c r="O89" s="57"/>
      <c r="P89" s="57" t="s">
        <v>56</v>
      </c>
      <c r="Q89" s="2">
        <v>43664</v>
      </c>
      <c r="R89" s="2">
        <v>43646</v>
      </c>
      <c r="S89" s="57" t="s">
        <v>394</v>
      </c>
    </row>
    <row r="90" spans="1:19" s="53" customFormat="1">
      <c r="A90" s="57">
        <v>2019</v>
      </c>
      <c r="B90" s="2">
        <v>43556</v>
      </c>
      <c r="C90" s="52">
        <v>43646</v>
      </c>
      <c r="D90" s="3" t="s">
        <v>53</v>
      </c>
      <c r="E90" s="3" t="s">
        <v>448</v>
      </c>
      <c r="F90" s="24" t="s">
        <v>195</v>
      </c>
      <c r="G90" s="24" t="s">
        <v>196</v>
      </c>
      <c r="H90" s="38"/>
      <c r="I90" s="58">
        <v>0</v>
      </c>
      <c r="J90" s="38"/>
      <c r="K90" s="38"/>
      <c r="L90" s="38">
        <v>0.15</v>
      </c>
      <c r="M90" s="38">
        <v>0.15</v>
      </c>
      <c r="O90" s="57"/>
      <c r="P90" s="57" t="s">
        <v>56</v>
      </c>
      <c r="Q90" s="2">
        <v>43664</v>
      </c>
      <c r="R90" s="2">
        <v>43646</v>
      </c>
      <c r="S90" s="57" t="s">
        <v>394</v>
      </c>
    </row>
    <row r="91" spans="1:19" s="53" customFormat="1" ht="15">
      <c r="A91" s="57">
        <v>2019</v>
      </c>
      <c r="B91" s="2">
        <v>43556</v>
      </c>
      <c r="C91" s="52">
        <v>43646</v>
      </c>
      <c r="D91" s="3" t="s">
        <v>53</v>
      </c>
      <c r="E91" s="3" t="s">
        <v>449</v>
      </c>
      <c r="F91" s="30" t="s">
        <v>197</v>
      </c>
      <c r="G91" s="30" t="s">
        <v>198</v>
      </c>
      <c r="H91" s="56"/>
      <c r="I91" s="58">
        <v>0</v>
      </c>
      <c r="J91" s="38"/>
      <c r="K91" s="38"/>
      <c r="L91" s="56">
        <v>3194259.7</v>
      </c>
      <c r="M91" s="56">
        <v>3194259.7</v>
      </c>
      <c r="O91" s="57"/>
      <c r="P91" s="57" t="s">
        <v>56</v>
      </c>
      <c r="Q91" s="2">
        <v>43664</v>
      </c>
      <c r="R91" s="2">
        <v>43646</v>
      </c>
      <c r="S91" s="57" t="s">
        <v>394</v>
      </c>
    </row>
    <row r="92" spans="1:19" s="53" customFormat="1">
      <c r="A92" s="57">
        <v>2019</v>
      </c>
      <c r="B92" s="2">
        <v>43556</v>
      </c>
      <c r="C92" s="52">
        <v>43646</v>
      </c>
      <c r="D92" s="3" t="s">
        <v>53</v>
      </c>
      <c r="E92" s="3" t="s">
        <v>450</v>
      </c>
      <c r="F92" s="24" t="s">
        <v>374</v>
      </c>
      <c r="G92" s="24" t="s">
        <v>198</v>
      </c>
      <c r="H92" s="38"/>
      <c r="I92" s="58">
        <v>0</v>
      </c>
      <c r="J92" s="38"/>
      <c r="K92" s="38"/>
      <c r="L92" s="38">
        <v>3194259.7</v>
      </c>
      <c r="M92" s="38">
        <v>3194259.7</v>
      </c>
      <c r="O92" s="57"/>
      <c r="P92" s="57" t="s">
        <v>56</v>
      </c>
      <c r="Q92" s="2">
        <v>43664</v>
      </c>
      <c r="R92" s="2">
        <v>43646</v>
      </c>
      <c r="S92" s="57" t="s">
        <v>394</v>
      </c>
    </row>
    <row r="93" spans="1:19" s="53" customFormat="1">
      <c r="A93" s="57">
        <v>2019</v>
      </c>
      <c r="B93" s="2">
        <v>43556</v>
      </c>
      <c r="C93" s="52">
        <v>43646</v>
      </c>
      <c r="D93" s="3" t="s">
        <v>53</v>
      </c>
      <c r="E93" s="3" t="s">
        <v>450</v>
      </c>
      <c r="F93" s="24" t="s">
        <v>199</v>
      </c>
      <c r="G93" s="24" t="s">
        <v>188</v>
      </c>
      <c r="H93" s="38"/>
      <c r="I93" s="58">
        <v>0</v>
      </c>
      <c r="J93" s="38"/>
      <c r="K93" s="38"/>
      <c r="L93" s="38">
        <v>2710717.31</v>
      </c>
      <c r="M93" s="38">
        <v>2710717.31</v>
      </c>
      <c r="O93" s="57"/>
      <c r="P93" s="57" t="s">
        <v>56</v>
      </c>
      <c r="Q93" s="2">
        <v>43664</v>
      </c>
      <c r="R93" s="2">
        <v>43646</v>
      </c>
      <c r="S93" s="57" t="s">
        <v>394</v>
      </c>
    </row>
    <row r="94" spans="1:19" s="53" customFormat="1">
      <c r="A94" s="57">
        <v>2019</v>
      </c>
      <c r="B94" s="2">
        <v>43556</v>
      </c>
      <c r="C94" s="52">
        <v>43646</v>
      </c>
      <c r="D94" s="3" t="s">
        <v>53</v>
      </c>
      <c r="E94" s="3" t="s">
        <v>450</v>
      </c>
      <c r="F94" s="24" t="s">
        <v>200</v>
      </c>
      <c r="G94" s="24" t="s">
        <v>190</v>
      </c>
      <c r="H94" s="38"/>
      <c r="I94" s="58">
        <v>0</v>
      </c>
      <c r="J94" s="38"/>
      <c r="K94" s="38"/>
      <c r="L94" s="38">
        <v>297</v>
      </c>
      <c r="M94" s="38">
        <v>297</v>
      </c>
      <c r="O94" s="57"/>
      <c r="P94" s="57" t="s">
        <v>56</v>
      </c>
      <c r="Q94" s="2">
        <v>43664</v>
      </c>
      <c r="R94" s="2">
        <v>43646</v>
      </c>
      <c r="S94" s="57" t="s">
        <v>394</v>
      </c>
    </row>
    <row r="95" spans="1:19" s="53" customFormat="1">
      <c r="A95" s="57">
        <v>2019</v>
      </c>
      <c r="B95" s="2">
        <v>43556</v>
      </c>
      <c r="C95" s="52">
        <v>43646</v>
      </c>
      <c r="D95" s="3" t="s">
        <v>53</v>
      </c>
      <c r="E95" s="3" t="s">
        <v>450</v>
      </c>
      <c r="F95" s="24" t="s">
        <v>203</v>
      </c>
      <c r="G95" s="24" t="s">
        <v>204</v>
      </c>
      <c r="H95" s="38"/>
      <c r="I95" s="58">
        <v>0</v>
      </c>
      <c r="J95" s="38"/>
      <c r="K95" s="38"/>
      <c r="L95" s="38">
        <v>4401.25</v>
      </c>
      <c r="M95" s="38">
        <v>4401.25</v>
      </c>
      <c r="O95" s="57"/>
      <c r="P95" s="57" t="s">
        <v>56</v>
      </c>
      <c r="Q95" s="2">
        <v>43664</v>
      </c>
      <c r="R95" s="2">
        <v>43646</v>
      </c>
      <c r="S95" s="57" t="s">
        <v>394</v>
      </c>
    </row>
    <row r="96" spans="1:19" s="53" customFormat="1">
      <c r="A96" s="57">
        <v>2019</v>
      </c>
      <c r="B96" s="2">
        <v>43556</v>
      </c>
      <c r="C96" s="52">
        <v>43646</v>
      </c>
      <c r="D96" s="3" t="s">
        <v>53</v>
      </c>
      <c r="E96" s="3" t="s">
        <v>450</v>
      </c>
      <c r="F96" s="24" t="s">
        <v>205</v>
      </c>
      <c r="G96" s="24" t="s">
        <v>206</v>
      </c>
      <c r="H96" s="38"/>
      <c r="I96" s="58">
        <v>0</v>
      </c>
      <c r="J96" s="38"/>
      <c r="K96" s="38"/>
      <c r="L96" s="38">
        <v>17533.12</v>
      </c>
      <c r="M96" s="38">
        <v>17533.12</v>
      </c>
      <c r="O96" s="57"/>
      <c r="P96" s="57" t="s">
        <v>56</v>
      </c>
      <c r="Q96" s="2">
        <v>43664</v>
      </c>
      <c r="R96" s="2">
        <v>43646</v>
      </c>
      <c r="S96" s="57" t="s">
        <v>394</v>
      </c>
    </row>
    <row r="97" spans="1:19" s="53" customFormat="1">
      <c r="A97" s="57">
        <v>2019</v>
      </c>
      <c r="B97" s="2">
        <v>43556</v>
      </c>
      <c r="C97" s="52">
        <v>43646</v>
      </c>
      <c r="D97" s="3" t="s">
        <v>53</v>
      </c>
      <c r="E97" s="3" t="s">
        <v>450</v>
      </c>
      <c r="F97" s="24" t="s">
        <v>207</v>
      </c>
      <c r="G97" s="24" t="s">
        <v>192</v>
      </c>
      <c r="H97" s="38"/>
      <c r="I97" s="58">
        <v>0</v>
      </c>
      <c r="J97" s="38"/>
      <c r="K97" s="38"/>
      <c r="L97" s="38">
        <v>249999.51</v>
      </c>
      <c r="M97" s="38">
        <v>249999.51</v>
      </c>
      <c r="O97" s="57"/>
      <c r="P97" s="57" t="s">
        <v>56</v>
      </c>
      <c r="Q97" s="2">
        <v>43664</v>
      </c>
      <c r="R97" s="2">
        <v>43646</v>
      </c>
      <c r="S97" s="57" t="s">
        <v>394</v>
      </c>
    </row>
    <row r="98" spans="1:19" s="53" customFormat="1">
      <c r="A98" s="57">
        <v>2019</v>
      </c>
      <c r="B98" s="2">
        <v>43556</v>
      </c>
      <c r="C98" s="52">
        <v>43646</v>
      </c>
      <c r="D98" s="3" t="s">
        <v>53</v>
      </c>
      <c r="E98" s="3" t="s">
        <v>450</v>
      </c>
      <c r="F98" s="24" t="s">
        <v>208</v>
      </c>
      <c r="G98" s="24" t="s">
        <v>209</v>
      </c>
      <c r="H98" s="38"/>
      <c r="I98" s="58">
        <v>0</v>
      </c>
      <c r="J98" s="38"/>
      <c r="K98" s="38"/>
      <c r="L98" s="38">
        <v>97872.14</v>
      </c>
      <c r="M98" s="38">
        <v>97872.14</v>
      </c>
      <c r="O98" s="57"/>
      <c r="P98" s="57" t="s">
        <v>56</v>
      </c>
      <c r="Q98" s="2">
        <v>43664</v>
      </c>
      <c r="R98" s="2">
        <v>43646</v>
      </c>
      <c r="S98" s="57" t="s">
        <v>394</v>
      </c>
    </row>
    <row r="99" spans="1:19" s="53" customFormat="1">
      <c r="A99" s="57">
        <v>2019</v>
      </c>
      <c r="B99" s="2">
        <v>43556</v>
      </c>
      <c r="C99" s="52">
        <v>43646</v>
      </c>
      <c r="D99" s="3" t="s">
        <v>53</v>
      </c>
      <c r="E99" s="3" t="s">
        <v>450</v>
      </c>
      <c r="F99" s="24" t="s">
        <v>210</v>
      </c>
      <c r="G99" s="24" t="s">
        <v>194</v>
      </c>
      <c r="H99" s="38"/>
      <c r="I99" s="58">
        <v>0</v>
      </c>
      <c r="J99" s="38"/>
      <c r="K99" s="38"/>
      <c r="L99" s="38">
        <v>101757.86</v>
      </c>
      <c r="M99" s="38">
        <v>101757.86</v>
      </c>
      <c r="O99" s="57"/>
      <c r="P99" s="57" t="s">
        <v>56</v>
      </c>
      <c r="Q99" s="2">
        <v>43664</v>
      </c>
      <c r="R99" s="2">
        <v>43646</v>
      </c>
      <c r="S99" s="57" t="s">
        <v>394</v>
      </c>
    </row>
    <row r="100" spans="1:19" s="53" customFormat="1">
      <c r="A100" s="57">
        <v>2019</v>
      </c>
      <c r="B100" s="2">
        <v>43556</v>
      </c>
      <c r="C100" s="52">
        <v>43646</v>
      </c>
      <c r="D100" s="3" t="s">
        <v>53</v>
      </c>
      <c r="E100" s="3" t="s">
        <v>450</v>
      </c>
      <c r="F100" s="24" t="s">
        <v>213</v>
      </c>
      <c r="G100" s="24" t="s">
        <v>214</v>
      </c>
      <c r="H100" s="38"/>
      <c r="I100" s="58">
        <v>0</v>
      </c>
      <c r="J100" s="38"/>
      <c r="K100" s="38"/>
      <c r="L100" s="38">
        <v>11682.2</v>
      </c>
      <c r="M100" s="38">
        <v>11682.2</v>
      </c>
      <c r="O100" s="57"/>
      <c r="P100" s="57" t="s">
        <v>56</v>
      </c>
      <c r="Q100" s="2">
        <v>43664</v>
      </c>
      <c r="R100" s="2">
        <v>43646</v>
      </c>
      <c r="S100" s="57" t="s">
        <v>394</v>
      </c>
    </row>
    <row r="101" spans="1:19" s="53" customFormat="1">
      <c r="A101" s="57">
        <v>2019</v>
      </c>
      <c r="B101" s="2">
        <v>43556</v>
      </c>
      <c r="C101" s="52">
        <v>43646</v>
      </c>
      <c r="D101" s="3" t="s">
        <v>53</v>
      </c>
      <c r="E101" s="3" t="s">
        <v>450</v>
      </c>
      <c r="F101" s="24" t="s">
        <v>215</v>
      </c>
      <c r="G101" s="24" t="s">
        <v>196</v>
      </c>
      <c r="H101" s="38"/>
      <c r="I101" s="58">
        <v>0</v>
      </c>
      <c r="J101" s="38"/>
      <c r="K101" s="38"/>
      <c r="L101" s="38">
        <v>-0.69</v>
      </c>
      <c r="M101" s="38">
        <v>-0.69</v>
      </c>
      <c r="O101" s="57"/>
      <c r="P101" s="57" t="s">
        <v>56</v>
      </c>
      <c r="Q101" s="2">
        <v>43664</v>
      </c>
      <c r="R101" s="2">
        <v>43646</v>
      </c>
      <c r="S101" s="57" t="s">
        <v>394</v>
      </c>
    </row>
    <row r="102" spans="1:19" s="53" customFormat="1" ht="15">
      <c r="A102" s="57">
        <v>2019</v>
      </c>
      <c r="B102" s="2">
        <v>43556</v>
      </c>
      <c r="C102" s="52">
        <v>43646</v>
      </c>
      <c r="D102" s="3" t="s">
        <v>53</v>
      </c>
      <c r="E102" s="3" t="s">
        <v>451</v>
      </c>
      <c r="F102" s="30" t="s">
        <v>360</v>
      </c>
      <c r="G102" s="30" t="s">
        <v>377</v>
      </c>
      <c r="H102" s="56"/>
      <c r="I102" s="58">
        <v>0</v>
      </c>
      <c r="J102" s="38"/>
      <c r="K102" s="38"/>
      <c r="L102" s="56">
        <v>13148214.17</v>
      </c>
      <c r="M102" s="26">
        <f>+L102-325903.04</f>
        <v>12822311.130000001</v>
      </c>
      <c r="O102" s="57"/>
      <c r="P102" s="57" t="s">
        <v>56</v>
      </c>
      <c r="Q102" s="2">
        <v>43664</v>
      </c>
      <c r="R102" s="2">
        <v>43646</v>
      </c>
      <c r="S102" s="57" t="s">
        <v>394</v>
      </c>
    </row>
    <row r="103" spans="1:19" s="53" customFormat="1">
      <c r="A103" s="57">
        <v>2019</v>
      </c>
      <c r="B103" s="2">
        <v>43556</v>
      </c>
      <c r="C103" s="52">
        <v>43646</v>
      </c>
      <c r="D103" s="3" t="s">
        <v>53</v>
      </c>
      <c r="E103" s="3" t="s">
        <v>452</v>
      </c>
      <c r="F103" s="24" t="s">
        <v>216</v>
      </c>
      <c r="G103" s="24" t="s">
        <v>377</v>
      </c>
      <c r="H103" s="38"/>
      <c r="I103" s="58">
        <v>0</v>
      </c>
      <c r="J103" s="38"/>
      <c r="K103" s="38"/>
      <c r="L103" s="38">
        <v>13148214.17</v>
      </c>
      <c r="M103" s="41">
        <v>12822311.130000001</v>
      </c>
      <c r="O103" s="57"/>
      <c r="P103" s="57" t="s">
        <v>56</v>
      </c>
      <c r="Q103" s="2">
        <v>43664</v>
      </c>
      <c r="R103" s="2">
        <v>43646</v>
      </c>
      <c r="S103" s="57" t="s">
        <v>394</v>
      </c>
    </row>
    <row r="104" spans="1:19" s="53" customFormat="1">
      <c r="A104" s="57">
        <v>2019</v>
      </c>
      <c r="B104" s="2">
        <v>43556</v>
      </c>
      <c r="C104" s="52">
        <v>43646</v>
      </c>
      <c r="D104" s="3" t="s">
        <v>53</v>
      </c>
      <c r="E104" s="3" t="s">
        <v>452</v>
      </c>
      <c r="F104" s="24" t="s">
        <v>218</v>
      </c>
      <c r="G104" s="24" t="s">
        <v>219</v>
      </c>
      <c r="H104" s="38"/>
      <c r="I104" s="58">
        <v>0</v>
      </c>
      <c r="J104" s="38"/>
      <c r="K104" s="38"/>
      <c r="L104" s="38">
        <v>186935.25</v>
      </c>
      <c r="M104" s="41">
        <v>161104.89000000001</v>
      </c>
      <c r="O104" s="57"/>
      <c r="P104" s="57" t="s">
        <v>56</v>
      </c>
      <c r="Q104" s="2">
        <v>43664</v>
      </c>
      <c r="R104" s="2">
        <v>43646</v>
      </c>
      <c r="S104" s="57" t="s">
        <v>394</v>
      </c>
    </row>
    <row r="105" spans="1:19" s="53" customFormat="1">
      <c r="A105" s="57">
        <v>2019</v>
      </c>
      <c r="B105" s="2">
        <v>43556</v>
      </c>
      <c r="C105" s="52">
        <v>43646</v>
      </c>
      <c r="D105" s="3" t="s">
        <v>53</v>
      </c>
      <c r="E105" s="3" t="s">
        <v>452</v>
      </c>
      <c r="F105" s="24" t="s">
        <v>220</v>
      </c>
      <c r="G105" s="24" t="s">
        <v>221</v>
      </c>
      <c r="H105" s="38"/>
      <c r="I105" s="58">
        <v>0</v>
      </c>
      <c r="J105" s="38"/>
      <c r="K105" s="38"/>
      <c r="L105" s="38">
        <v>640970.91</v>
      </c>
      <c r="M105" s="41">
        <v>581281.47</v>
      </c>
      <c r="O105" s="57"/>
      <c r="P105" s="57" t="s">
        <v>56</v>
      </c>
      <c r="Q105" s="2">
        <v>43664</v>
      </c>
      <c r="R105" s="2">
        <v>43646</v>
      </c>
      <c r="S105" s="57" t="s">
        <v>394</v>
      </c>
    </row>
    <row r="106" spans="1:19" s="53" customFormat="1">
      <c r="A106" s="57">
        <v>2019</v>
      </c>
      <c r="B106" s="2">
        <v>43556</v>
      </c>
      <c r="C106" s="52">
        <v>43646</v>
      </c>
      <c r="D106" s="3" t="s">
        <v>53</v>
      </c>
      <c r="E106" s="3" t="s">
        <v>452</v>
      </c>
      <c r="F106" s="24" t="s">
        <v>222</v>
      </c>
      <c r="G106" s="24" t="s">
        <v>223</v>
      </c>
      <c r="H106" s="38"/>
      <c r="I106" s="58">
        <v>0</v>
      </c>
      <c r="J106" s="38"/>
      <c r="K106" s="38"/>
      <c r="L106" s="38">
        <v>17237</v>
      </c>
      <c r="M106" s="38">
        <v>17237</v>
      </c>
      <c r="O106" s="57"/>
      <c r="P106" s="57" t="s">
        <v>56</v>
      </c>
      <c r="Q106" s="2">
        <v>43664</v>
      </c>
      <c r="R106" s="2">
        <v>43646</v>
      </c>
      <c r="S106" s="57" t="s">
        <v>394</v>
      </c>
    </row>
    <row r="107" spans="1:19" s="53" customFormat="1">
      <c r="A107" s="57">
        <v>2019</v>
      </c>
      <c r="B107" s="2">
        <v>43556</v>
      </c>
      <c r="C107" s="52">
        <v>43646</v>
      </c>
      <c r="D107" s="3" t="s">
        <v>53</v>
      </c>
      <c r="E107" s="3" t="s">
        <v>452</v>
      </c>
      <c r="F107" s="24" t="s">
        <v>224</v>
      </c>
      <c r="G107" s="24" t="s">
        <v>225</v>
      </c>
      <c r="H107" s="38"/>
      <c r="I107" s="58">
        <v>0</v>
      </c>
      <c r="J107" s="38"/>
      <c r="K107" s="38"/>
      <c r="L107" s="38">
        <v>457333.89</v>
      </c>
      <c r="M107" s="38">
        <v>457333.89</v>
      </c>
      <c r="O107" s="57"/>
      <c r="P107" s="57" t="s">
        <v>56</v>
      </c>
      <c r="Q107" s="2">
        <v>43664</v>
      </c>
      <c r="R107" s="2">
        <v>43646</v>
      </c>
      <c r="S107" s="57" t="s">
        <v>394</v>
      </c>
    </row>
    <row r="108" spans="1:19" s="53" customFormat="1">
      <c r="A108" s="57">
        <v>2019</v>
      </c>
      <c r="B108" s="2">
        <v>43556</v>
      </c>
      <c r="C108" s="52">
        <v>43646</v>
      </c>
      <c r="D108" s="3" t="s">
        <v>53</v>
      </c>
      <c r="E108" s="3" t="s">
        <v>452</v>
      </c>
      <c r="F108" s="24" t="s">
        <v>226</v>
      </c>
      <c r="G108" s="24" t="s">
        <v>227</v>
      </c>
      <c r="H108" s="38"/>
      <c r="I108" s="58">
        <v>0</v>
      </c>
      <c r="J108" s="38"/>
      <c r="K108" s="38"/>
      <c r="L108" s="38">
        <v>1589200</v>
      </c>
      <c r="M108" s="38">
        <v>1589200</v>
      </c>
      <c r="O108" s="57"/>
      <c r="P108" s="57" t="s">
        <v>56</v>
      </c>
      <c r="Q108" s="2">
        <v>43664</v>
      </c>
      <c r="R108" s="2">
        <v>43646</v>
      </c>
      <c r="S108" s="57" t="s">
        <v>394</v>
      </c>
    </row>
    <row r="109" spans="1:19" s="53" customFormat="1">
      <c r="A109" s="57">
        <v>2019</v>
      </c>
      <c r="B109" s="2">
        <v>43556</v>
      </c>
      <c r="C109" s="52">
        <v>43646</v>
      </c>
      <c r="D109" s="3" t="s">
        <v>53</v>
      </c>
      <c r="E109" s="3" t="s">
        <v>452</v>
      </c>
      <c r="F109" s="24" t="s">
        <v>228</v>
      </c>
      <c r="G109" s="24" t="s">
        <v>229</v>
      </c>
      <c r="H109" s="38"/>
      <c r="I109" s="58">
        <v>0</v>
      </c>
      <c r="J109" s="38"/>
      <c r="K109" s="38"/>
      <c r="L109" s="38">
        <v>2217067.59</v>
      </c>
      <c r="M109" s="41">
        <f>+L109-58050</f>
        <v>2159017.59</v>
      </c>
      <c r="O109" s="57"/>
      <c r="P109" s="57" t="s">
        <v>56</v>
      </c>
      <c r="Q109" s="2">
        <v>43664</v>
      </c>
      <c r="R109" s="2">
        <v>43646</v>
      </c>
      <c r="S109" s="57" t="s">
        <v>394</v>
      </c>
    </row>
    <row r="110" spans="1:19" s="53" customFormat="1">
      <c r="A110" s="57">
        <v>2019</v>
      </c>
      <c r="B110" s="2">
        <v>43556</v>
      </c>
      <c r="C110" s="52">
        <v>43646</v>
      </c>
      <c r="D110" s="3" t="s">
        <v>53</v>
      </c>
      <c r="E110" s="3" t="s">
        <v>452</v>
      </c>
      <c r="F110" s="24" t="s">
        <v>232</v>
      </c>
      <c r="G110" s="24" t="s">
        <v>233</v>
      </c>
      <c r="H110" s="38"/>
      <c r="I110" s="58">
        <v>0</v>
      </c>
      <c r="J110" s="38"/>
      <c r="K110" s="38"/>
      <c r="L110" s="38">
        <v>1084240</v>
      </c>
      <c r="M110" s="41">
        <f>+L110-39960</f>
        <v>1044280</v>
      </c>
      <c r="O110" s="57"/>
      <c r="P110" s="57" t="s">
        <v>56</v>
      </c>
      <c r="Q110" s="2">
        <v>43664</v>
      </c>
      <c r="R110" s="2">
        <v>43646</v>
      </c>
      <c r="S110" s="57" t="s">
        <v>394</v>
      </c>
    </row>
    <row r="111" spans="1:19" s="53" customFormat="1">
      <c r="A111" s="57">
        <v>2019</v>
      </c>
      <c r="B111" s="2">
        <v>43556</v>
      </c>
      <c r="C111" s="52">
        <v>43646</v>
      </c>
      <c r="D111" s="3" t="s">
        <v>53</v>
      </c>
      <c r="E111" s="3" t="s">
        <v>452</v>
      </c>
      <c r="F111" s="24" t="s">
        <v>234</v>
      </c>
      <c r="G111" s="24" t="s">
        <v>235</v>
      </c>
      <c r="H111" s="38"/>
      <c r="I111" s="58">
        <v>0</v>
      </c>
      <c r="J111" s="38"/>
      <c r="K111" s="38"/>
      <c r="L111" s="38">
        <v>4745.37</v>
      </c>
      <c r="M111" s="38">
        <v>17237</v>
      </c>
      <c r="O111" s="57"/>
      <c r="P111" s="57" t="s">
        <v>56</v>
      </c>
      <c r="Q111" s="2">
        <v>43664</v>
      </c>
      <c r="R111" s="2">
        <v>43646</v>
      </c>
      <c r="S111" s="57" t="s">
        <v>394</v>
      </c>
    </row>
    <row r="112" spans="1:19" s="53" customFormat="1">
      <c r="A112" s="57">
        <v>2019</v>
      </c>
      <c r="B112" s="2">
        <v>43556</v>
      </c>
      <c r="C112" s="52">
        <v>43646</v>
      </c>
      <c r="D112" s="3" t="s">
        <v>53</v>
      </c>
      <c r="E112" s="3" t="s">
        <v>452</v>
      </c>
      <c r="F112" s="24" t="s">
        <v>402</v>
      </c>
      <c r="G112" s="24" t="s">
        <v>403</v>
      </c>
      <c r="H112" s="38"/>
      <c r="I112" s="58">
        <v>0</v>
      </c>
      <c r="J112" s="38"/>
      <c r="K112" s="38"/>
      <c r="L112" s="38">
        <v>1450</v>
      </c>
      <c r="M112" s="38">
        <v>457333.89</v>
      </c>
      <c r="O112" s="57"/>
      <c r="P112" s="57" t="s">
        <v>56</v>
      </c>
      <c r="Q112" s="2">
        <v>43664</v>
      </c>
      <c r="R112" s="2">
        <v>43646</v>
      </c>
      <c r="S112" s="57" t="s">
        <v>394</v>
      </c>
    </row>
    <row r="113" spans="1:19" s="53" customFormat="1">
      <c r="A113" s="57">
        <v>2019</v>
      </c>
      <c r="B113" s="2">
        <v>43556</v>
      </c>
      <c r="C113" s="52">
        <v>43646</v>
      </c>
      <c r="D113" s="3" t="s">
        <v>53</v>
      </c>
      <c r="E113" s="3" t="s">
        <v>452</v>
      </c>
      <c r="F113" s="24" t="s">
        <v>236</v>
      </c>
      <c r="G113" s="24" t="s">
        <v>237</v>
      </c>
      <c r="H113" s="38"/>
      <c r="I113" s="58">
        <v>0</v>
      </c>
      <c r="J113" s="38"/>
      <c r="K113" s="38"/>
      <c r="L113" s="38">
        <v>198382.98</v>
      </c>
      <c r="M113" s="38">
        <v>1589200</v>
      </c>
      <c r="O113" s="57"/>
      <c r="P113" s="57" t="s">
        <v>56</v>
      </c>
      <c r="Q113" s="2">
        <v>43664</v>
      </c>
      <c r="R113" s="2">
        <v>43646</v>
      </c>
      <c r="S113" s="57" t="s">
        <v>394</v>
      </c>
    </row>
    <row r="114" spans="1:19" s="53" customFormat="1">
      <c r="A114" s="57">
        <v>2019</v>
      </c>
      <c r="B114" s="2">
        <v>43556</v>
      </c>
      <c r="C114" s="52">
        <v>43646</v>
      </c>
      <c r="D114" s="3" t="s">
        <v>53</v>
      </c>
      <c r="E114" s="3" t="s">
        <v>452</v>
      </c>
      <c r="F114" s="24" t="s">
        <v>238</v>
      </c>
      <c r="G114" s="24" t="s">
        <v>239</v>
      </c>
      <c r="H114" s="38"/>
      <c r="I114" s="58">
        <v>0</v>
      </c>
      <c r="J114" s="38"/>
      <c r="K114" s="38"/>
      <c r="L114" s="38">
        <v>0</v>
      </c>
      <c r="M114" s="41"/>
      <c r="O114" s="57"/>
      <c r="P114" s="57" t="s">
        <v>56</v>
      </c>
      <c r="Q114" s="2">
        <v>43664</v>
      </c>
      <c r="R114" s="2">
        <v>43646</v>
      </c>
      <c r="S114" s="57" t="s">
        <v>394</v>
      </c>
    </row>
    <row r="115" spans="1:19" s="53" customFormat="1">
      <c r="A115" s="57">
        <v>2019</v>
      </c>
      <c r="B115" s="2">
        <v>43556</v>
      </c>
      <c r="C115" s="52">
        <v>43646</v>
      </c>
      <c r="D115" s="3" t="s">
        <v>53</v>
      </c>
      <c r="E115" s="3" t="s">
        <v>452</v>
      </c>
      <c r="F115" s="24" t="s">
        <v>240</v>
      </c>
      <c r="G115" s="24" t="s">
        <v>241</v>
      </c>
      <c r="H115" s="38"/>
      <c r="I115" s="58">
        <v>0</v>
      </c>
      <c r="J115" s="38"/>
      <c r="K115" s="38"/>
      <c r="L115" s="38">
        <v>22840.51</v>
      </c>
      <c r="M115" s="38">
        <v>22840.51</v>
      </c>
      <c r="O115" s="57"/>
      <c r="P115" s="57" t="s">
        <v>56</v>
      </c>
      <c r="Q115" s="2">
        <v>43664</v>
      </c>
      <c r="R115" s="2">
        <v>43646</v>
      </c>
      <c r="S115" s="57" t="s">
        <v>394</v>
      </c>
    </row>
    <row r="116" spans="1:19" s="53" customFormat="1">
      <c r="A116" s="57">
        <v>2019</v>
      </c>
      <c r="B116" s="2">
        <v>43556</v>
      </c>
      <c r="C116" s="52">
        <v>43646</v>
      </c>
      <c r="D116" s="3" t="s">
        <v>53</v>
      </c>
      <c r="E116" s="3" t="s">
        <v>452</v>
      </c>
      <c r="F116" s="24" t="s">
        <v>242</v>
      </c>
      <c r="G116" s="24" t="s">
        <v>243</v>
      </c>
      <c r="H116" s="38"/>
      <c r="I116" s="58">
        <v>0</v>
      </c>
      <c r="J116" s="38"/>
      <c r="K116" s="38"/>
      <c r="L116" s="38">
        <v>1845</v>
      </c>
      <c r="M116" s="38">
        <v>1845</v>
      </c>
      <c r="O116" s="57"/>
      <c r="P116" s="57" t="s">
        <v>56</v>
      </c>
      <c r="Q116" s="2">
        <v>43664</v>
      </c>
      <c r="R116" s="2">
        <v>43646</v>
      </c>
      <c r="S116" s="57" t="s">
        <v>394</v>
      </c>
    </row>
    <row r="117" spans="1:19" s="53" customFormat="1">
      <c r="A117" s="57">
        <v>2019</v>
      </c>
      <c r="B117" s="2">
        <v>43556</v>
      </c>
      <c r="C117" s="52">
        <v>43646</v>
      </c>
      <c r="D117" s="3" t="s">
        <v>53</v>
      </c>
      <c r="E117" s="3" t="s">
        <v>452</v>
      </c>
      <c r="F117" s="24" t="s">
        <v>244</v>
      </c>
      <c r="G117" s="24" t="s">
        <v>245</v>
      </c>
      <c r="H117" s="38"/>
      <c r="I117" s="58">
        <v>0</v>
      </c>
      <c r="J117" s="38"/>
      <c r="K117" s="38"/>
      <c r="L117" s="38">
        <v>13569.94</v>
      </c>
      <c r="M117" s="38">
        <v>13569.94</v>
      </c>
      <c r="O117" s="57"/>
      <c r="P117" s="57" t="s">
        <v>56</v>
      </c>
      <c r="Q117" s="2">
        <v>43664</v>
      </c>
      <c r="R117" s="2">
        <v>43646</v>
      </c>
      <c r="S117" s="57" t="s">
        <v>394</v>
      </c>
    </row>
    <row r="118" spans="1:19" s="53" customFormat="1">
      <c r="A118" s="57">
        <v>2019</v>
      </c>
      <c r="B118" s="2">
        <v>43556</v>
      </c>
      <c r="C118" s="52">
        <v>43646</v>
      </c>
      <c r="D118" s="3" t="s">
        <v>53</v>
      </c>
      <c r="E118" s="3" t="s">
        <v>452</v>
      </c>
      <c r="F118" s="24" t="s">
        <v>256</v>
      </c>
      <c r="G118" s="24" t="s">
        <v>257</v>
      </c>
      <c r="H118" s="38"/>
      <c r="I118" s="58">
        <v>0</v>
      </c>
      <c r="J118" s="38"/>
      <c r="K118" s="38"/>
      <c r="L118" s="38">
        <v>3821999.98</v>
      </c>
      <c r="M118" s="38">
        <v>3821999.98</v>
      </c>
      <c r="O118" s="57"/>
      <c r="P118" s="57" t="s">
        <v>56</v>
      </c>
      <c r="Q118" s="2">
        <v>43664</v>
      </c>
      <c r="R118" s="2">
        <v>43646</v>
      </c>
      <c r="S118" s="57" t="s">
        <v>394</v>
      </c>
    </row>
    <row r="119" spans="1:19" s="53" customFormat="1">
      <c r="A119" s="57">
        <v>2019</v>
      </c>
      <c r="B119" s="2">
        <v>43556</v>
      </c>
      <c r="C119" s="52">
        <v>43646</v>
      </c>
      <c r="D119" s="3" t="s">
        <v>53</v>
      </c>
      <c r="E119" s="3" t="s">
        <v>452</v>
      </c>
      <c r="F119" s="24" t="s">
        <v>246</v>
      </c>
      <c r="G119" s="24" t="s">
        <v>247</v>
      </c>
      <c r="H119" s="38"/>
      <c r="I119" s="58">
        <v>0</v>
      </c>
      <c r="J119" s="38"/>
      <c r="K119" s="38"/>
      <c r="L119" s="38">
        <v>3565.88</v>
      </c>
      <c r="M119" s="38">
        <v>3565.88</v>
      </c>
      <c r="O119" s="57"/>
      <c r="P119" s="57" t="s">
        <v>56</v>
      </c>
      <c r="Q119" s="2">
        <v>43664</v>
      </c>
      <c r="R119" s="2">
        <v>43646</v>
      </c>
      <c r="S119" s="57" t="s">
        <v>394</v>
      </c>
    </row>
    <row r="120" spans="1:19" s="53" customFormat="1">
      <c r="A120" s="57">
        <v>2019</v>
      </c>
      <c r="B120" s="2">
        <v>43556</v>
      </c>
      <c r="C120" s="52">
        <v>43646</v>
      </c>
      <c r="D120" s="3" t="s">
        <v>53</v>
      </c>
      <c r="E120" s="3" t="s">
        <v>452</v>
      </c>
      <c r="F120" s="24" t="s">
        <v>250</v>
      </c>
      <c r="G120" s="24" t="s">
        <v>251</v>
      </c>
      <c r="H120" s="38"/>
      <c r="I120" s="58">
        <v>0</v>
      </c>
      <c r="J120" s="38"/>
      <c r="K120" s="38"/>
      <c r="L120" s="38">
        <v>0</v>
      </c>
      <c r="M120" s="38">
        <v>0</v>
      </c>
      <c r="O120" s="57"/>
      <c r="P120" s="57" t="s">
        <v>56</v>
      </c>
      <c r="Q120" s="2">
        <v>43664</v>
      </c>
      <c r="R120" s="2">
        <v>43646</v>
      </c>
      <c r="S120" s="57" t="s">
        <v>394</v>
      </c>
    </row>
    <row r="121" spans="1:19" s="53" customFormat="1">
      <c r="A121" s="57">
        <v>2019</v>
      </c>
      <c r="B121" s="2">
        <v>43556</v>
      </c>
      <c r="C121" s="52">
        <v>43646</v>
      </c>
      <c r="D121" s="3" t="s">
        <v>53</v>
      </c>
      <c r="E121" s="3" t="s">
        <v>452</v>
      </c>
      <c r="F121" s="24" t="s">
        <v>375</v>
      </c>
      <c r="G121" s="24" t="s">
        <v>378</v>
      </c>
      <c r="H121" s="38"/>
      <c r="I121" s="58">
        <v>0</v>
      </c>
      <c r="J121" s="38"/>
      <c r="K121" s="38"/>
      <c r="L121" s="38">
        <v>0</v>
      </c>
      <c r="M121" s="38">
        <v>0</v>
      </c>
      <c r="O121" s="57"/>
      <c r="P121" s="57" t="s">
        <v>56</v>
      </c>
      <c r="Q121" s="2">
        <v>43664</v>
      </c>
      <c r="R121" s="2">
        <v>43646</v>
      </c>
      <c r="S121" s="57" t="s">
        <v>394</v>
      </c>
    </row>
    <row r="122" spans="1:19" s="53" customFormat="1">
      <c r="A122" s="57">
        <v>2019</v>
      </c>
      <c r="B122" s="2">
        <v>43556</v>
      </c>
      <c r="C122" s="52">
        <v>43646</v>
      </c>
      <c r="D122" s="3" t="s">
        <v>53</v>
      </c>
      <c r="E122" s="3" t="s">
        <v>452</v>
      </c>
      <c r="F122" s="24" t="s">
        <v>258</v>
      </c>
      <c r="G122" s="24" t="s">
        <v>259</v>
      </c>
      <c r="H122" s="38"/>
      <c r="I122" s="58">
        <v>0</v>
      </c>
      <c r="J122" s="38"/>
      <c r="K122" s="38"/>
      <c r="L122" s="38">
        <v>1500000</v>
      </c>
      <c r="M122" s="38">
        <v>1500000</v>
      </c>
      <c r="O122" s="57"/>
      <c r="P122" s="57" t="s">
        <v>56</v>
      </c>
      <c r="Q122" s="2">
        <v>43664</v>
      </c>
      <c r="R122" s="2">
        <v>43646</v>
      </c>
      <c r="S122" s="57" t="s">
        <v>394</v>
      </c>
    </row>
    <row r="123" spans="1:19" s="53" customFormat="1">
      <c r="A123" s="57">
        <v>2019</v>
      </c>
      <c r="B123" s="2">
        <v>43556</v>
      </c>
      <c r="C123" s="52">
        <v>43646</v>
      </c>
      <c r="D123" s="3" t="s">
        <v>53</v>
      </c>
      <c r="E123" s="3" t="s">
        <v>452</v>
      </c>
      <c r="F123" s="24" t="s">
        <v>252</v>
      </c>
      <c r="G123" s="24" t="s">
        <v>253</v>
      </c>
      <c r="H123" s="38"/>
      <c r="I123" s="58">
        <v>0</v>
      </c>
      <c r="J123" s="38"/>
      <c r="K123" s="38"/>
      <c r="L123" s="38">
        <v>61286.28</v>
      </c>
      <c r="M123" s="41">
        <f>+L123-9396</f>
        <v>51890.28</v>
      </c>
      <c r="O123" s="57"/>
      <c r="P123" s="57" t="s">
        <v>56</v>
      </c>
      <c r="Q123" s="2">
        <v>43664</v>
      </c>
      <c r="R123" s="2">
        <v>43646</v>
      </c>
      <c r="S123" s="57" t="s">
        <v>394</v>
      </c>
    </row>
    <row r="124" spans="1:19" s="53" customFormat="1">
      <c r="A124" s="57">
        <v>2019</v>
      </c>
      <c r="B124" s="2">
        <v>43556</v>
      </c>
      <c r="C124" s="52">
        <v>43646</v>
      </c>
      <c r="D124" s="3" t="s">
        <v>53</v>
      </c>
      <c r="E124" s="3" t="s">
        <v>452</v>
      </c>
      <c r="F124" s="24" t="s">
        <v>404</v>
      </c>
      <c r="G124" s="24" t="s">
        <v>405</v>
      </c>
      <c r="H124" s="38"/>
      <c r="I124" s="58">
        <v>0</v>
      </c>
      <c r="J124" s="38"/>
      <c r="K124" s="38"/>
      <c r="L124" s="38">
        <v>2256</v>
      </c>
      <c r="M124" s="38">
        <v>2256</v>
      </c>
      <c r="O124" s="57"/>
      <c r="P124" s="57" t="s">
        <v>56</v>
      </c>
      <c r="Q124" s="2">
        <v>43664</v>
      </c>
      <c r="R124" s="2">
        <v>43646</v>
      </c>
      <c r="S124" s="57" t="s">
        <v>394</v>
      </c>
    </row>
    <row r="125" spans="1:19" s="53" customFormat="1">
      <c r="A125" s="57">
        <v>2019</v>
      </c>
      <c r="B125" s="2">
        <v>43556</v>
      </c>
      <c r="C125" s="52">
        <v>43646</v>
      </c>
      <c r="D125" s="3" t="s">
        <v>53</v>
      </c>
      <c r="E125" s="3" t="s">
        <v>452</v>
      </c>
      <c r="F125" s="24" t="s">
        <v>254</v>
      </c>
      <c r="G125" s="24" t="s">
        <v>255</v>
      </c>
      <c r="H125" s="38"/>
      <c r="I125" s="58">
        <v>0</v>
      </c>
      <c r="J125" s="38"/>
      <c r="K125" s="38"/>
      <c r="L125" s="38">
        <v>38923.800000000003</v>
      </c>
      <c r="M125" s="38">
        <v>38923.800000000003</v>
      </c>
      <c r="O125" s="57"/>
      <c r="P125" s="57" t="s">
        <v>56</v>
      </c>
      <c r="Q125" s="2">
        <v>43664</v>
      </c>
      <c r="R125" s="2">
        <v>43646</v>
      </c>
      <c r="S125" s="57" t="s">
        <v>394</v>
      </c>
    </row>
    <row r="126" spans="1:19" s="53" customFormat="1">
      <c r="A126" s="57">
        <v>2019</v>
      </c>
      <c r="B126" s="2">
        <v>43556</v>
      </c>
      <c r="C126" s="52">
        <v>43646</v>
      </c>
      <c r="D126" s="3" t="s">
        <v>53</v>
      </c>
      <c r="E126" s="3" t="s">
        <v>452</v>
      </c>
      <c r="F126" s="24" t="s">
        <v>376</v>
      </c>
      <c r="G126" s="24" t="s">
        <v>379</v>
      </c>
      <c r="H126" s="38"/>
      <c r="I126" s="58">
        <v>0</v>
      </c>
      <c r="J126" s="38"/>
      <c r="K126" s="38"/>
      <c r="L126" s="38">
        <v>0</v>
      </c>
      <c r="M126" s="38">
        <v>0</v>
      </c>
      <c r="O126" s="57"/>
      <c r="P126" s="57" t="s">
        <v>56</v>
      </c>
      <c r="Q126" s="2">
        <v>43664</v>
      </c>
      <c r="R126" s="2">
        <v>43646</v>
      </c>
      <c r="S126" s="57" t="s">
        <v>394</v>
      </c>
    </row>
    <row r="127" spans="1:19" s="53" customFormat="1">
      <c r="A127" s="57">
        <v>2019</v>
      </c>
      <c r="B127" s="2">
        <v>43556</v>
      </c>
      <c r="C127" s="52">
        <v>43646</v>
      </c>
      <c r="D127" s="3" t="s">
        <v>53</v>
      </c>
      <c r="E127" s="3" t="s">
        <v>452</v>
      </c>
      <c r="F127" s="24" t="s">
        <v>260</v>
      </c>
      <c r="G127" s="24" t="s">
        <v>261</v>
      </c>
      <c r="H127" s="38"/>
      <c r="I127" s="58">
        <v>0</v>
      </c>
      <c r="J127" s="38"/>
      <c r="K127" s="38"/>
      <c r="L127" s="38">
        <v>460023.55</v>
      </c>
      <c r="M127" s="38">
        <v>460023.55</v>
      </c>
      <c r="O127" s="57"/>
      <c r="P127" s="57" t="s">
        <v>56</v>
      </c>
      <c r="Q127" s="2">
        <v>43664</v>
      </c>
      <c r="R127" s="2">
        <v>43646</v>
      </c>
      <c r="S127" s="57" t="s">
        <v>394</v>
      </c>
    </row>
    <row r="128" spans="1:19" s="53" customFormat="1">
      <c r="A128" s="57">
        <v>2019</v>
      </c>
      <c r="B128" s="2">
        <v>43556</v>
      </c>
      <c r="C128" s="52">
        <v>43646</v>
      </c>
      <c r="D128" s="3" t="s">
        <v>53</v>
      </c>
      <c r="E128" s="3" t="s">
        <v>452</v>
      </c>
      <c r="F128" s="24" t="s">
        <v>262</v>
      </c>
      <c r="G128" s="24" t="s">
        <v>263</v>
      </c>
      <c r="H128" s="38"/>
      <c r="I128" s="58">
        <v>0</v>
      </c>
      <c r="J128" s="38"/>
      <c r="K128" s="38"/>
      <c r="L128" s="38">
        <v>43054.92</v>
      </c>
      <c r="M128" s="38">
        <v>43054.92</v>
      </c>
      <c r="O128" s="57"/>
      <c r="P128" s="57" t="s">
        <v>56</v>
      </c>
      <c r="Q128" s="2">
        <v>43664</v>
      </c>
      <c r="R128" s="2">
        <v>43646</v>
      </c>
      <c r="S128" s="57" t="s">
        <v>394</v>
      </c>
    </row>
    <row r="129" spans="1:19" s="53" customFormat="1">
      <c r="A129" s="57">
        <v>2019</v>
      </c>
      <c r="B129" s="2">
        <v>43556</v>
      </c>
      <c r="C129" s="52">
        <v>43646</v>
      </c>
      <c r="D129" s="3" t="s">
        <v>53</v>
      </c>
      <c r="E129" s="3" t="s">
        <v>452</v>
      </c>
      <c r="F129" s="24" t="s">
        <v>264</v>
      </c>
      <c r="G129" s="24" t="s">
        <v>265</v>
      </c>
      <c r="H129" s="38"/>
      <c r="I129" s="58">
        <v>0</v>
      </c>
      <c r="J129" s="38"/>
      <c r="K129" s="38"/>
      <c r="L129" s="38">
        <v>23071.23</v>
      </c>
      <c r="M129" s="38">
        <v>23071.23</v>
      </c>
      <c r="O129" s="57"/>
      <c r="P129" s="57" t="s">
        <v>56</v>
      </c>
      <c r="Q129" s="2">
        <v>43664</v>
      </c>
      <c r="R129" s="2">
        <v>43646</v>
      </c>
      <c r="S129" s="57" t="s">
        <v>394</v>
      </c>
    </row>
    <row r="130" spans="1:19" s="53" customFormat="1">
      <c r="A130" s="57">
        <v>2019</v>
      </c>
      <c r="B130" s="2">
        <v>43556</v>
      </c>
      <c r="C130" s="52">
        <v>43646</v>
      </c>
      <c r="D130" s="3" t="s">
        <v>53</v>
      </c>
      <c r="E130" s="3" t="s">
        <v>452</v>
      </c>
      <c r="F130" s="24" t="s">
        <v>266</v>
      </c>
      <c r="G130" s="24" t="s">
        <v>267</v>
      </c>
      <c r="H130" s="38"/>
      <c r="I130" s="58">
        <v>0</v>
      </c>
      <c r="J130" s="38"/>
      <c r="K130" s="38"/>
      <c r="L130" s="38">
        <v>97677.86</v>
      </c>
      <c r="M130" s="38">
        <v>97677.86</v>
      </c>
      <c r="O130" s="57"/>
      <c r="P130" s="57" t="s">
        <v>56</v>
      </c>
      <c r="Q130" s="2">
        <v>43664</v>
      </c>
      <c r="R130" s="2">
        <v>43646</v>
      </c>
      <c r="S130" s="57" t="s">
        <v>394</v>
      </c>
    </row>
    <row r="131" spans="1:19" s="53" customFormat="1">
      <c r="A131" s="57">
        <v>2019</v>
      </c>
      <c r="B131" s="2">
        <v>43556</v>
      </c>
      <c r="C131" s="52">
        <v>43646</v>
      </c>
      <c r="D131" s="3" t="s">
        <v>53</v>
      </c>
      <c r="E131" s="3" t="s">
        <v>452</v>
      </c>
      <c r="F131" s="24" t="s">
        <v>268</v>
      </c>
      <c r="G131" s="24" t="s">
        <v>269</v>
      </c>
      <c r="H131" s="38"/>
      <c r="I131" s="58">
        <v>0</v>
      </c>
      <c r="J131" s="38"/>
      <c r="K131" s="38"/>
      <c r="L131" s="38">
        <v>49053.919999999998</v>
      </c>
      <c r="M131" s="38">
        <v>49053.919999999998</v>
      </c>
      <c r="O131" s="57"/>
      <c r="P131" s="57" t="s">
        <v>56</v>
      </c>
      <c r="Q131" s="2">
        <v>43664</v>
      </c>
      <c r="R131" s="2">
        <v>43646</v>
      </c>
      <c r="S131" s="57" t="s">
        <v>394</v>
      </c>
    </row>
    <row r="132" spans="1:19" s="53" customFormat="1">
      <c r="A132" s="57">
        <v>2019</v>
      </c>
      <c r="B132" s="2">
        <v>43556</v>
      </c>
      <c r="C132" s="52">
        <v>43646</v>
      </c>
      <c r="D132" s="3" t="s">
        <v>53</v>
      </c>
      <c r="E132" s="3" t="s">
        <v>452</v>
      </c>
      <c r="F132" s="24" t="s">
        <v>361</v>
      </c>
      <c r="G132" s="24" t="s">
        <v>362</v>
      </c>
      <c r="H132" s="38"/>
      <c r="I132" s="58">
        <v>0</v>
      </c>
      <c r="J132" s="38"/>
      <c r="K132" s="38"/>
      <c r="L132" s="38">
        <v>1571.93</v>
      </c>
      <c r="M132" s="38">
        <v>1571.93</v>
      </c>
      <c r="O132" s="57"/>
      <c r="P132" s="57" t="s">
        <v>56</v>
      </c>
      <c r="Q132" s="2">
        <v>43664</v>
      </c>
      <c r="R132" s="2">
        <v>43646</v>
      </c>
      <c r="S132" s="57" t="s">
        <v>394</v>
      </c>
    </row>
    <row r="133" spans="1:19" s="53" customFormat="1">
      <c r="A133" s="57">
        <v>2019</v>
      </c>
      <c r="B133" s="2">
        <v>43556</v>
      </c>
      <c r="C133" s="52">
        <v>43646</v>
      </c>
      <c r="D133" s="3" t="s">
        <v>53</v>
      </c>
      <c r="E133" s="3" t="s">
        <v>452</v>
      </c>
      <c r="F133" s="24" t="s">
        <v>272</v>
      </c>
      <c r="G133" s="24" t="s">
        <v>196</v>
      </c>
      <c r="H133" s="38"/>
      <c r="I133" s="58">
        <v>0</v>
      </c>
      <c r="J133" s="38"/>
      <c r="K133" s="38"/>
      <c r="L133" s="38">
        <v>0</v>
      </c>
      <c r="M133" s="38">
        <v>0</v>
      </c>
      <c r="O133" s="57"/>
      <c r="P133" s="57" t="s">
        <v>56</v>
      </c>
      <c r="Q133" s="2">
        <v>43664</v>
      </c>
      <c r="R133" s="2">
        <v>43646</v>
      </c>
      <c r="S133" s="57" t="s">
        <v>394</v>
      </c>
    </row>
    <row r="134" spans="1:19" s="53" customFormat="1">
      <c r="A134" s="57">
        <v>2019</v>
      </c>
      <c r="B134" s="2">
        <v>43556</v>
      </c>
      <c r="C134" s="52">
        <v>43646</v>
      </c>
      <c r="D134" s="3" t="s">
        <v>53</v>
      </c>
      <c r="E134" s="3" t="s">
        <v>452</v>
      </c>
      <c r="F134" s="24" t="s">
        <v>273</v>
      </c>
      <c r="G134" s="24" t="s">
        <v>274</v>
      </c>
      <c r="H134" s="38"/>
      <c r="I134" s="58">
        <v>0</v>
      </c>
      <c r="J134" s="38"/>
      <c r="K134" s="38"/>
      <c r="L134" s="38">
        <v>104512.39</v>
      </c>
      <c r="M134" s="38">
        <v>104512.39</v>
      </c>
      <c r="O134" s="57"/>
      <c r="P134" s="57" t="s">
        <v>56</v>
      </c>
      <c r="Q134" s="2">
        <v>43664</v>
      </c>
      <c r="R134" s="2">
        <v>43646</v>
      </c>
      <c r="S134" s="57" t="s">
        <v>394</v>
      </c>
    </row>
    <row r="135" spans="1:19" s="53" customFormat="1">
      <c r="A135" s="57">
        <v>2019</v>
      </c>
      <c r="B135" s="2">
        <v>43556</v>
      </c>
      <c r="C135" s="52">
        <v>43646</v>
      </c>
      <c r="D135" s="3" t="s">
        <v>53</v>
      </c>
      <c r="E135" s="3" t="s">
        <v>452</v>
      </c>
      <c r="F135" s="24" t="s">
        <v>275</v>
      </c>
      <c r="G135" s="24" t="s">
        <v>276</v>
      </c>
      <c r="H135" s="38"/>
      <c r="I135" s="58">
        <v>0</v>
      </c>
      <c r="J135" s="38"/>
      <c r="K135" s="38"/>
      <c r="L135" s="38">
        <v>101758.3</v>
      </c>
      <c r="M135" s="38">
        <f>101758.3-11441.21</f>
        <v>90317.09</v>
      </c>
      <c r="O135" s="57"/>
      <c r="P135" s="57" t="s">
        <v>56</v>
      </c>
      <c r="Q135" s="2">
        <v>43664</v>
      </c>
      <c r="R135" s="2">
        <v>43646</v>
      </c>
      <c r="S135" s="57" t="s">
        <v>394</v>
      </c>
    </row>
    <row r="136" spans="1:19" s="53" customFormat="1">
      <c r="A136" s="57">
        <v>2019</v>
      </c>
      <c r="B136" s="2">
        <v>43556</v>
      </c>
      <c r="C136" s="52">
        <v>43646</v>
      </c>
      <c r="D136" s="3" t="s">
        <v>53</v>
      </c>
      <c r="E136" s="3" t="s">
        <v>452</v>
      </c>
      <c r="F136" s="24" t="s">
        <v>277</v>
      </c>
      <c r="G136" s="24" t="s">
        <v>278</v>
      </c>
      <c r="H136" s="38"/>
      <c r="I136" s="58">
        <v>0</v>
      </c>
      <c r="J136" s="38"/>
      <c r="K136" s="38"/>
      <c r="L136" s="38">
        <v>11361</v>
      </c>
      <c r="M136" s="38">
        <v>11361</v>
      </c>
      <c r="O136" s="57"/>
      <c r="P136" s="57" t="s">
        <v>56</v>
      </c>
      <c r="Q136" s="2">
        <v>43664</v>
      </c>
      <c r="R136" s="2">
        <v>43646</v>
      </c>
      <c r="S136" s="57" t="s">
        <v>394</v>
      </c>
    </row>
    <row r="137" spans="1:19" s="53" customFormat="1">
      <c r="A137" s="57">
        <v>2019</v>
      </c>
      <c r="B137" s="2">
        <v>43556</v>
      </c>
      <c r="C137" s="52">
        <v>43646</v>
      </c>
      <c r="D137" s="3" t="s">
        <v>53</v>
      </c>
      <c r="E137" s="3" t="s">
        <v>452</v>
      </c>
      <c r="F137" s="24" t="s">
        <v>380</v>
      </c>
      <c r="G137" s="24" t="s">
        <v>386</v>
      </c>
      <c r="H137" s="38"/>
      <c r="I137" s="58">
        <v>0</v>
      </c>
      <c r="J137" s="38"/>
      <c r="K137" s="38"/>
      <c r="L137" s="38">
        <v>6802.88</v>
      </c>
      <c r="M137" s="38">
        <v>6802.88</v>
      </c>
      <c r="O137" s="57"/>
      <c r="P137" s="57" t="s">
        <v>56</v>
      </c>
      <c r="Q137" s="2">
        <v>43664</v>
      </c>
      <c r="R137" s="2">
        <v>43646</v>
      </c>
      <c r="S137" s="57" t="s">
        <v>394</v>
      </c>
    </row>
    <row r="138" spans="1:19" s="53" customFormat="1">
      <c r="A138" s="57">
        <v>2019</v>
      </c>
      <c r="B138" s="2">
        <v>43556</v>
      </c>
      <c r="C138" s="52">
        <v>43646</v>
      </c>
      <c r="D138" s="3" t="s">
        <v>53</v>
      </c>
      <c r="E138" s="3" t="s">
        <v>452</v>
      </c>
      <c r="F138" s="24" t="s">
        <v>279</v>
      </c>
      <c r="G138" s="24" t="s">
        <v>406</v>
      </c>
      <c r="H138" s="38"/>
      <c r="I138" s="58">
        <v>0</v>
      </c>
      <c r="J138" s="38"/>
      <c r="K138" s="38"/>
      <c r="L138" s="38">
        <v>385475.81</v>
      </c>
      <c r="M138" s="38">
        <v>385475.81</v>
      </c>
      <c r="O138" s="57"/>
      <c r="P138" s="57" t="s">
        <v>56</v>
      </c>
      <c r="Q138" s="2">
        <v>43664</v>
      </c>
      <c r="R138" s="2">
        <v>43646</v>
      </c>
      <c r="S138" s="57" t="s">
        <v>394</v>
      </c>
    </row>
    <row r="139" spans="1:19" s="53" customFormat="1" ht="15">
      <c r="A139" s="57">
        <v>2019</v>
      </c>
      <c r="B139" s="2">
        <v>43556</v>
      </c>
      <c r="C139" s="52">
        <v>43646</v>
      </c>
      <c r="D139" s="3" t="s">
        <v>53</v>
      </c>
      <c r="E139" s="3" t="s">
        <v>453</v>
      </c>
      <c r="F139" s="30" t="s">
        <v>363</v>
      </c>
      <c r="G139" s="30" t="s">
        <v>387</v>
      </c>
      <c r="H139" s="56"/>
      <c r="I139" s="58">
        <v>0</v>
      </c>
      <c r="J139" s="38"/>
      <c r="K139" s="38"/>
      <c r="L139" s="56">
        <v>2582415.87</v>
      </c>
      <c r="M139" s="26">
        <f>+L139-524738.57+14531.75</f>
        <v>2072209.0500000003</v>
      </c>
      <c r="O139" s="57"/>
      <c r="P139" s="57" t="s">
        <v>56</v>
      </c>
      <c r="Q139" s="2">
        <v>43664</v>
      </c>
      <c r="R139" s="2">
        <v>43646</v>
      </c>
      <c r="S139" s="57" t="s">
        <v>394</v>
      </c>
    </row>
    <row r="140" spans="1:19" s="53" customFormat="1">
      <c r="A140" s="57">
        <v>2019</v>
      </c>
      <c r="B140" s="2">
        <v>43556</v>
      </c>
      <c r="C140" s="52">
        <v>43646</v>
      </c>
      <c r="D140" s="3" t="s">
        <v>53</v>
      </c>
      <c r="E140" s="3" t="s">
        <v>454</v>
      </c>
      <c r="F140" s="24" t="s">
        <v>281</v>
      </c>
      <c r="G140" s="24" t="s">
        <v>387</v>
      </c>
      <c r="H140" s="38"/>
      <c r="I140" s="58">
        <v>0</v>
      </c>
      <c r="J140" s="38"/>
      <c r="K140" s="38"/>
      <c r="L140" s="38">
        <v>2582415.87</v>
      </c>
      <c r="M140" s="41">
        <v>2057677.3</v>
      </c>
      <c r="O140" s="57"/>
      <c r="P140" s="57" t="s">
        <v>56</v>
      </c>
      <c r="Q140" s="2">
        <v>43664</v>
      </c>
      <c r="R140" s="2">
        <v>43646</v>
      </c>
      <c r="S140" s="57" t="s">
        <v>394</v>
      </c>
    </row>
    <row r="141" spans="1:19" s="53" customFormat="1">
      <c r="A141" s="57">
        <v>2019</v>
      </c>
      <c r="B141" s="2">
        <v>43556</v>
      </c>
      <c r="C141" s="52">
        <v>43646</v>
      </c>
      <c r="D141" s="3" t="s">
        <v>53</v>
      </c>
      <c r="E141" s="3" t="s">
        <v>454</v>
      </c>
      <c r="F141" s="24" t="s">
        <v>285</v>
      </c>
      <c r="G141" s="24" t="s">
        <v>286</v>
      </c>
      <c r="H141" s="38"/>
      <c r="I141" s="58">
        <v>0</v>
      </c>
      <c r="J141" s="38"/>
      <c r="K141" s="38"/>
      <c r="L141" s="38">
        <v>151406.65</v>
      </c>
      <c r="M141" s="41">
        <f>+L141-18784</f>
        <v>132622.65</v>
      </c>
      <c r="O141" s="57"/>
      <c r="P141" s="57" t="s">
        <v>56</v>
      </c>
      <c r="Q141" s="2">
        <v>43664</v>
      </c>
      <c r="R141" s="2">
        <v>43646</v>
      </c>
      <c r="S141" s="57" t="s">
        <v>394</v>
      </c>
    </row>
    <row r="142" spans="1:19" s="53" customFormat="1">
      <c r="A142" s="57">
        <v>2019</v>
      </c>
      <c r="B142" s="2">
        <v>43556</v>
      </c>
      <c r="C142" s="52">
        <v>43646</v>
      </c>
      <c r="D142" s="3" t="s">
        <v>53</v>
      </c>
      <c r="E142" s="3" t="s">
        <v>454</v>
      </c>
      <c r="F142" s="24" t="s">
        <v>287</v>
      </c>
      <c r="G142" s="24" t="s">
        <v>288</v>
      </c>
      <c r="H142" s="38"/>
      <c r="I142" s="58">
        <v>0</v>
      </c>
      <c r="J142" s="38"/>
      <c r="K142" s="38"/>
      <c r="L142" s="38">
        <v>72801.41</v>
      </c>
      <c r="M142" s="41">
        <f>+L142</f>
        <v>72801.41</v>
      </c>
      <c r="O142" s="57"/>
      <c r="P142" s="57" t="s">
        <v>56</v>
      </c>
      <c r="Q142" s="2">
        <v>43664</v>
      </c>
      <c r="R142" s="2">
        <v>43646</v>
      </c>
      <c r="S142" s="57" t="s">
        <v>394</v>
      </c>
    </row>
    <row r="143" spans="1:19" s="53" customFormat="1">
      <c r="A143" s="57">
        <v>2019</v>
      </c>
      <c r="B143" s="2">
        <v>43556</v>
      </c>
      <c r="C143" s="52">
        <v>43646</v>
      </c>
      <c r="D143" s="3" t="s">
        <v>53</v>
      </c>
      <c r="E143" s="3" t="s">
        <v>454</v>
      </c>
      <c r="F143" s="24" t="s">
        <v>289</v>
      </c>
      <c r="G143" s="24" t="s">
        <v>290</v>
      </c>
      <c r="H143" s="38"/>
      <c r="I143" s="58">
        <v>0</v>
      </c>
      <c r="J143" s="38"/>
      <c r="K143" s="38"/>
      <c r="L143" s="38">
        <v>8640.06</v>
      </c>
      <c r="M143" s="38">
        <v>8640.06</v>
      </c>
      <c r="O143" s="57"/>
      <c r="P143" s="57" t="s">
        <v>56</v>
      </c>
      <c r="Q143" s="2">
        <v>43664</v>
      </c>
      <c r="R143" s="2">
        <v>43646</v>
      </c>
      <c r="S143" s="57" t="s">
        <v>394</v>
      </c>
    </row>
    <row r="144" spans="1:19" s="53" customFormat="1">
      <c r="A144" s="57">
        <v>2019</v>
      </c>
      <c r="B144" s="2">
        <v>43556</v>
      </c>
      <c r="C144" s="52">
        <v>43646</v>
      </c>
      <c r="D144" s="3" t="s">
        <v>53</v>
      </c>
      <c r="E144" s="3" t="s">
        <v>454</v>
      </c>
      <c r="F144" s="24" t="s">
        <v>291</v>
      </c>
      <c r="G144" s="24" t="s">
        <v>292</v>
      </c>
      <c r="H144" s="38"/>
      <c r="I144" s="58">
        <v>0</v>
      </c>
      <c r="J144" s="38"/>
      <c r="K144" s="38"/>
      <c r="L144" s="38">
        <v>53714.54</v>
      </c>
      <c r="M144" s="41">
        <f>+L144</f>
        <v>53714.54</v>
      </c>
      <c r="O144" s="57"/>
      <c r="P144" s="57" t="s">
        <v>56</v>
      </c>
      <c r="Q144" s="2">
        <v>43664</v>
      </c>
      <c r="R144" s="2">
        <v>43646</v>
      </c>
      <c r="S144" s="57" t="s">
        <v>394</v>
      </c>
    </row>
    <row r="145" spans="1:19" s="53" customFormat="1">
      <c r="A145" s="57">
        <v>2019</v>
      </c>
      <c r="B145" s="2">
        <v>43556</v>
      </c>
      <c r="C145" s="52">
        <v>43646</v>
      </c>
      <c r="D145" s="3" t="s">
        <v>53</v>
      </c>
      <c r="E145" s="3" t="s">
        <v>454</v>
      </c>
      <c r="F145" s="24" t="s">
        <v>293</v>
      </c>
      <c r="G145" s="24" t="s">
        <v>294</v>
      </c>
      <c r="H145" s="38"/>
      <c r="I145" s="58">
        <v>0</v>
      </c>
      <c r="J145" s="38"/>
      <c r="K145" s="38"/>
      <c r="L145" s="38">
        <v>7018.65</v>
      </c>
      <c r="M145" s="38">
        <v>7018.65</v>
      </c>
      <c r="O145" s="57"/>
      <c r="P145" s="57" t="s">
        <v>56</v>
      </c>
      <c r="Q145" s="2">
        <v>43664</v>
      </c>
      <c r="R145" s="2">
        <v>43646</v>
      </c>
      <c r="S145" s="57" t="s">
        <v>394</v>
      </c>
    </row>
    <row r="146" spans="1:19" s="53" customFormat="1">
      <c r="A146" s="57">
        <v>2019</v>
      </c>
      <c r="B146" s="2">
        <v>43556</v>
      </c>
      <c r="C146" s="52">
        <v>43646</v>
      </c>
      <c r="D146" s="3" t="s">
        <v>53</v>
      </c>
      <c r="E146" s="3" t="s">
        <v>454</v>
      </c>
      <c r="F146" s="24" t="s">
        <v>295</v>
      </c>
      <c r="G146" s="24" t="s">
        <v>196</v>
      </c>
      <c r="H146" s="38"/>
      <c r="I146" s="58">
        <v>0</v>
      </c>
      <c r="J146" s="38"/>
      <c r="K146" s="38"/>
      <c r="L146" s="38">
        <v>461035.21</v>
      </c>
      <c r="M146" s="41">
        <f>+L146-62941.79+3470.97</f>
        <v>401564.39</v>
      </c>
      <c r="O146" s="57"/>
      <c r="P146" s="57" t="s">
        <v>56</v>
      </c>
      <c r="Q146" s="2">
        <v>43664</v>
      </c>
      <c r="R146" s="2">
        <v>43646</v>
      </c>
      <c r="S146" s="57" t="s">
        <v>394</v>
      </c>
    </row>
    <row r="147" spans="1:19" s="53" customFormat="1">
      <c r="A147" s="57">
        <v>2019</v>
      </c>
      <c r="B147" s="2">
        <v>43556</v>
      </c>
      <c r="C147" s="52">
        <v>43646</v>
      </c>
      <c r="D147" s="3" t="s">
        <v>53</v>
      </c>
      <c r="E147" s="3" t="s">
        <v>454</v>
      </c>
      <c r="F147" s="24" t="s">
        <v>296</v>
      </c>
      <c r="G147" s="24" t="s">
        <v>297</v>
      </c>
      <c r="H147" s="38"/>
      <c r="I147" s="58">
        <v>0</v>
      </c>
      <c r="J147" s="38"/>
      <c r="K147" s="38"/>
      <c r="L147" s="38">
        <v>6761.29</v>
      </c>
      <c r="M147" s="38">
        <v>6761.29</v>
      </c>
      <c r="O147" s="57"/>
      <c r="P147" s="57" t="s">
        <v>56</v>
      </c>
      <c r="Q147" s="2">
        <v>43664</v>
      </c>
      <c r="R147" s="2">
        <v>43646</v>
      </c>
      <c r="S147" s="57" t="s">
        <v>394</v>
      </c>
    </row>
    <row r="148" spans="1:19" s="53" customFormat="1">
      <c r="A148" s="57">
        <v>2019</v>
      </c>
      <c r="B148" s="2">
        <v>43556</v>
      </c>
      <c r="C148" s="52">
        <v>43646</v>
      </c>
      <c r="D148" s="3" t="s">
        <v>53</v>
      </c>
      <c r="E148" s="3" t="s">
        <v>454</v>
      </c>
      <c r="F148" s="24" t="s">
        <v>298</v>
      </c>
      <c r="G148" s="24" t="s">
        <v>299</v>
      </c>
      <c r="H148" s="38"/>
      <c r="I148" s="58">
        <v>0</v>
      </c>
      <c r="J148" s="38"/>
      <c r="K148" s="38"/>
      <c r="L148" s="38">
        <v>44687.54</v>
      </c>
      <c r="M148" s="41">
        <f>+L148</f>
        <v>44687.54</v>
      </c>
      <c r="O148" s="57"/>
      <c r="P148" s="57" t="s">
        <v>56</v>
      </c>
      <c r="Q148" s="2">
        <v>43664</v>
      </c>
      <c r="R148" s="2">
        <v>43646</v>
      </c>
      <c r="S148" s="57" t="s">
        <v>394</v>
      </c>
    </row>
    <row r="149" spans="1:19" s="53" customFormat="1">
      <c r="A149" s="57">
        <v>2019</v>
      </c>
      <c r="B149" s="2">
        <v>43556</v>
      </c>
      <c r="C149" s="52">
        <v>43646</v>
      </c>
      <c r="D149" s="3" t="s">
        <v>53</v>
      </c>
      <c r="E149" s="3" t="s">
        <v>454</v>
      </c>
      <c r="F149" s="24" t="s">
        <v>302</v>
      </c>
      <c r="G149" s="24" t="s">
        <v>303</v>
      </c>
      <c r="H149" s="38"/>
      <c r="I149" s="58">
        <v>0</v>
      </c>
      <c r="J149" s="38"/>
      <c r="K149" s="38"/>
      <c r="L149" s="38">
        <v>23093.599999999999</v>
      </c>
      <c r="M149" s="38">
        <v>23093.599999999999</v>
      </c>
      <c r="O149" s="57"/>
      <c r="P149" s="57" t="s">
        <v>56</v>
      </c>
      <c r="Q149" s="2">
        <v>43664</v>
      </c>
      <c r="R149" s="2">
        <v>43646</v>
      </c>
      <c r="S149" s="57" t="s">
        <v>394</v>
      </c>
    </row>
    <row r="150" spans="1:19" s="53" customFormat="1">
      <c r="A150" s="57">
        <v>2019</v>
      </c>
      <c r="B150" s="2">
        <v>43556</v>
      </c>
      <c r="C150" s="52">
        <v>43646</v>
      </c>
      <c r="D150" s="3" t="s">
        <v>53</v>
      </c>
      <c r="E150" s="3" t="s">
        <v>454</v>
      </c>
      <c r="F150" s="24" t="s">
        <v>304</v>
      </c>
      <c r="G150" s="24" t="s">
        <v>305</v>
      </c>
      <c r="H150" s="38"/>
      <c r="I150" s="58">
        <v>0</v>
      </c>
      <c r="J150" s="38"/>
      <c r="K150" s="38"/>
      <c r="L150" s="38">
        <v>29915.41</v>
      </c>
      <c r="M150" s="38">
        <v>29915.41</v>
      </c>
      <c r="O150" s="57"/>
      <c r="P150" s="57" t="s">
        <v>56</v>
      </c>
      <c r="Q150" s="2">
        <v>43664</v>
      </c>
      <c r="R150" s="2">
        <v>43646</v>
      </c>
      <c r="S150" s="57" t="s">
        <v>394</v>
      </c>
    </row>
    <row r="151" spans="1:19" s="53" customFormat="1">
      <c r="A151" s="57">
        <v>2019</v>
      </c>
      <c r="B151" s="2">
        <v>43556</v>
      </c>
      <c r="C151" s="52">
        <v>43646</v>
      </c>
      <c r="D151" s="3" t="s">
        <v>53</v>
      </c>
      <c r="E151" s="3" t="s">
        <v>454</v>
      </c>
      <c r="F151" s="24" t="s">
        <v>306</v>
      </c>
      <c r="G151" s="24" t="s">
        <v>307</v>
      </c>
      <c r="H151" s="38"/>
      <c r="I151" s="58">
        <v>0</v>
      </c>
      <c r="J151" s="38"/>
      <c r="K151" s="38"/>
      <c r="L151" s="38">
        <v>3181</v>
      </c>
      <c r="M151" s="38">
        <v>3181</v>
      </c>
      <c r="O151" s="57"/>
      <c r="P151" s="57" t="s">
        <v>56</v>
      </c>
      <c r="Q151" s="2">
        <v>43664</v>
      </c>
      <c r="R151" s="2">
        <v>43646</v>
      </c>
      <c r="S151" s="57" t="s">
        <v>394</v>
      </c>
    </row>
    <row r="152" spans="1:19" s="53" customFormat="1">
      <c r="A152" s="57">
        <v>2019</v>
      </c>
      <c r="B152" s="2">
        <v>43556</v>
      </c>
      <c r="C152" s="52">
        <v>43646</v>
      </c>
      <c r="D152" s="3" t="s">
        <v>53</v>
      </c>
      <c r="E152" s="3" t="s">
        <v>454</v>
      </c>
      <c r="F152" s="24" t="s">
        <v>310</v>
      </c>
      <c r="G152" s="24" t="s">
        <v>311</v>
      </c>
      <c r="H152" s="38"/>
      <c r="I152" s="58">
        <v>0</v>
      </c>
      <c r="J152" s="38"/>
      <c r="K152" s="38"/>
      <c r="L152" s="38">
        <v>1045160</v>
      </c>
      <c r="M152" s="41">
        <f>+L152-313548</f>
        <v>731612</v>
      </c>
      <c r="O152" s="57"/>
      <c r="P152" s="57" t="s">
        <v>56</v>
      </c>
      <c r="Q152" s="2">
        <v>43664</v>
      </c>
      <c r="R152" s="2">
        <v>43646</v>
      </c>
      <c r="S152" s="57" t="s">
        <v>394</v>
      </c>
    </row>
    <row r="153" spans="1:19" s="53" customFormat="1">
      <c r="A153" s="57">
        <v>2019</v>
      </c>
      <c r="B153" s="2">
        <v>43556</v>
      </c>
      <c r="C153" s="52">
        <v>43646</v>
      </c>
      <c r="D153" s="3" t="s">
        <v>53</v>
      </c>
      <c r="E153" s="3" t="s">
        <v>454</v>
      </c>
      <c r="F153" s="24" t="s">
        <v>407</v>
      </c>
      <c r="G153" s="24" t="s">
        <v>408</v>
      </c>
      <c r="H153" s="38"/>
      <c r="I153" s="58">
        <v>0</v>
      </c>
      <c r="J153" s="38"/>
      <c r="K153" s="38"/>
      <c r="L153" s="38">
        <v>0.01</v>
      </c>
      <c r="M153" s="38">
        <v>0.01</v>
      </c>
      <c r="O153" s="57"/>
      <c r="P153" s="57" t="s">
        <v>56</v>
      </c>
      <c r="Q153" s="2">
        <v>43664</v>
      </c>
      <c r="R153" s="2">
        <v>43646</v>
      </c>
      <c r="S153" s="57" t="s">
        <v>394</v>
      </c>
    </row>
    <row r="154" spans="1:19" s="53" customFormat="1">
      <c r="A154" s="57">
        <v>2019</v>
      </c>
      <c r="B154" s="2">
        <v>43556</v>
      </c>
      <c r="C154" s="52">
        <v>43646</v>
      </c>
      <c r="D154" s="3" t="s">
        <v>53</v>
      </c>
      <c r="E154" s="3" t="s">
        <v>454</v>
      </c>
      <c r="F154" s="24" t="s">
        <v>312</v>
      </c>
      <c r="G154" s="24" t="s">
        <v>313</v>
      </c>
      <c r="H154" s="38"/>
      <c r="I154" s="58">
        <v>0</v>
      </c>
      <c r="J154" s="38"/>
      <c r="K154" s="38"/>
      <c r="L154" s="38">
        <v>314336.69</v>
      </c>
      <c r="M154" s="41">
        <f>+L154-111244</f>
        <v>203092.69</v>
      </c>
      <c r="O154" s="57"/>
      <c r="P154" s="57" t="s">
        <v>56</v>
      </c>
      <c r="Q154" s="2">
        <v>43664</v>
      </c>
      <c r="R154" s="2">
        <v>43646</v>
      </c>
      <c r="S154" s="57" t="s">
        <v>394</v>
      </c>
    </row>
    <row r="155" spans="1:19" s="53" customFormat="1">
      <c r="A155" s="57">
        <v>2019</v>
      </c>
      <c r="B155" s="2">
        <v>43556</v>
      </c>
      <c r="C155" s="52">
        <v>43646</v>
      </c>
      <c r="D155" s="3" t="s">
        <v>53</v>
      </c>
      <c r="E155" s="3" t="s">
        <v>454</v>
      </c>
      <c r="F155" s="24" t="s">
        <v>314</v>
      </c>
      <c r="G155" s="24" t="s">
        <v>315</v>
      </c>
      <c r="H155" s="38"/>
      <c r="I155" s="58">
        <v>0</v>
      </c>
      <c r="J155" s="38"/>
      <c r="K155" s="38"/>
      <c r="L155" s="38">
        <v>864</v>
      </c>
      <c r="M155" s="38">
        <v>864</v>
      </c>
      <c r="O155" s="57"/>
      <c r="P155" s="57" t="s">
        <v>56</v>
      </c>
      <c r="Q155" s="2">
        <v>43664</v>
      </c>
      <c r="R155" s="2">
        <v>43646</v>
      </c>
      <c r="S155" s="57" t="s">
        <v>394</v>
      </c>
    </row>
    <row r="156" spans="1:19" s="53" customFormat="1">
      <c r="A156" s="57">
        <v>2019</v>
      </c>
      <c r="B156" s="2">
        <v>43556</v>
      </c>
      <c r="C156" s="52">
        <v>43646</v>
      </c>
      <c r="D156" s="3" t="s">
        <v>53</v>
      </c>
      <c r="E156" s="3" t="s">
        <v>454</v>
      </c>
      <c r="F156" s="24" t="s">
        <v>316</v>
      </c>
      <c r="G156" s="24" t="s">
        <v>388</v>
      </c>
      <c r="H156" s="38"/>
      <c r="I156" s="58">
        <v>0</v>
      </c>
      <c r="J156" s="38"/>
      <c r="K156" s="38"/>
      <c r="L156" s="38">
        <v>180878.41</v>
      </c>
      <c r="M156" s="41">
        <f>+L156-7160</f>
        <v>173718.41</v>
      </c>
      <c r="O156" s="57"/>
      <c r="P156" s="57" t="s">
        <v>56</v>
      </c>
      <c r="Q156" s="2">
        <v>43664</v>
      </c>
      <c r="R156" s="2">
        <v>43646</v>
      </c>
      <c r="S156" s="57" t="s">
        <v>394</v>
      </c>
    </row>
    <row r="157" spans="1:19" s="53" customFormat="1">
      <c r="A157" s="57">
        <v>2019</v>
      </c>
      <c r="B157" s="2">
        <v>43556</v>
      </c>
      <c r="C157" s="52">
        <v>43646</v>
      </c>
      <c r="D157" s="3" t="s">
        <v>53</v>
      </c>
      <c r="E157" s="3" t="s">
        <v>454</v>
      </c>
      <c r="F157" s="24" t="s">
        <v>318</v>
      </c>
      <c r="G157" s="24" t="s">
        <v>319</v>
      </c>
      <c r="H157" s="38"/>
      <c r="I157" s="58">
        <v>0</v>
      </c>
      <c r="J157" s="38"/>
      <c r="K157" s="38"/>
      <c r="L157" s="38">
        <v>74521.399999999994</v>
      </c>
      <c r="M157" s="38">
        <v>74521.399999999994</v>
      </c>
      <c r="O157" s="57"/>
      <c r="P157" s="57" t="s">
        <v>56</v>
      </c>
      <c r="Q157" s="2">
        <v>43664</v>
      </c>
      <c r="R157" s="2">
        <v>43646</v>
      </c>
      <c r="S157" s="57" t="s">
        <v>394</v>
      </c>
    </row>
    <row r="158" spans="1:19" s="53" customFormat="1">
      <c r="A158" s="57">
        <v>2019</v>
      </c>
      <c r="B158" s="2">
        <v>43556</v>
      </c>
      <c r="C158" s="52">
        <v>43646</v>
      </c>
      <c r="D158" s="3" t="s">
        <v>53</v>
      </c>
      <c r="E158" s="3" t="s">
        <v>454</v>
      </c>
      <c r="F158" s="24" t="s">
        <v>320</v>
      </c>
      <c r="G158" s="24" t="s">
        <v>321</v>
      </c>
      <c r="H158" s="38"/>
      <c r="I158" s="58">
        <v>0</v>
      </c>
      <c r="J158" s="38"/>
      <c r="K158" s="38"/>
      <c r="L158" s="38">
        <v>0</v>
      </c>
      <c r="M158" s="38">
        <v>0</v>
      </c>
      <c r="O158" s="57"/>
      <c r="P158" s="57" t="s">
        <v>56</v>
      </c>
      <c r="Q158" s="2">
        <v>43664</v>
      </c>
      <c r="R158" s="2">
        <v>43646</v>
      </c>
      <c r="S158" s="57" t="s">
        <v>394</v>
      </c>
    </row>
    <row r="159" spans="1:19" s="53" customFormat="1">
      <c r="A159" s="57">
        <v>2019</v>
      </c>
      <c r="B159" s="2">
        <v>43556</v>
      </c>
      <c r="C159" s="52">
        <v>43646</v>
      </c>
      <c r="D159" s="3" t="s">
        <v>53</v>
      </c>
      <c r="E159" s="3" t="s">
        <v>454</v>
      </c>
      <c r="F159" s="24" t="s">
        <v>366</v>
      </c>
      <c r="G159" s="24" t="s">
        <v>367</v>
      </c>
      <c r="H159" s="38"/>
      <c r="I159" s="58">
        <v>0</v>
      </c>
      <c r="J159" s="38"/>
      <c r="K159" s="38"/>
      <c r="L159" s="38">
        <v>104400</v>
      </c>
      <c r="M159" s="38">
        <v>104400</v>
      </c>
      <c r="O159" s="57"/>
      <c r="P159" s="57" t="s">
        <v>56</v>
      </c>
      <c r="Q159" s="2">
        <v>43664</v>
      </c>
      <c r="R159" s="2">
        <v>43646</v>
      </c>
      <c r="S159" s="57" t="s">
        <v>394</v>
      </c>
    </row>
    <row r="160" spans="1:19" s="53" customFormat="1" ht="15">
      <c r="A160" s="57">
        <v>2019</v>
      </c>
      <c r="B160" s="2">
        <v>43556</v>
      </c>
      <c r="C160" s="52">
        <v>43646</v>
      </c>
      <c r="D160" s="3" t="s">
        <v>53</v>
      </c>
      <c r="E160" s="3" t="s">
        <v>351</v>
      </c>
      <c r="F160" s="30" t="s">
        <v>368</v>
      </c>
      <c r="G160" s="30" t="s">
        <v>325</v>
      </c>
      <c r="H160" s="42"/>
      <c r="I160" s="58">
        <v>0</v>
      </c>
      <c r="J160" s="38"/>
      <c r="K160" s="38"/>
      <c r="L160" s="56">
        <v>395560</v>
      </c>
      <c r="M160" s="56">
        <v>395560</v>
      </c>
      <c r="O160" s="57"/>
      <c r="P160" s="57" t="s">
        <v>56</v>
      </c>
      <c r="Q160" s="2">
        <v>43664</v>
      </c>
      <c r="R160" s="2">
        <v>43646</v>
      </c>
      <c r="S160" s="57" t="s">
        <v>394</v>
      </c>
    </row>
    <row r="161" spans="1:19" s="53" customFormat="1">
      <c r="A161" s="57">
        <v>2019</v>
      </c>
      <c r="B161" s="2">
        <v>43556</v>
      </c>
      <c r="C161" s="52">
        <v>43646</v>
      </c>
      <c r="D161" s="3" t="s">
        <v>53</v>
      </c>
      <c r="E161" s="3" t="s">
        <v>455</v>
      </c>
      <c r="F161" s="24" t="s">
        <v>324</v>
      </c>
      <c r="G161" s="24" t="s">
        <v>325</v>
      </c>
      <c r="H161" s="38"/>
      <c r="I161" s="58">
        <v>0</v>
      </c>
      <c r="J161" s="38"/>
      <c r="K161" s="38"/>
      <c r="L161" s="38">
        <v>395560</v>
      </c>
      <c r="M161" s="38">
        <v>395560</v>
      </c>
      <c r="O161" s="57"/>
      <c r="P161" s="57" t="s">
        <v>56</v>
      </c>
      <c r="Q161" s="2">
        <v>43664</v>
      </c>
      <c r="R161" s="2">
        <v>43646</v>
      </c>
      <c r="S161" s="57" t="s">
        <v>394</v>
      </c>
    </row>
    <row r="162" spans="1:19" s="53" customFormat="1">
      <c r="A162" s="57">
        <v>2019</v>
      </c>
      <c r="B162" s="2">
        <v>43556</v>
      </c>
      <c r="C162" s="52">
        <v>43646</v>
      </c>
      <c r="D162" s="3" t="s">
        <v>53</v>
      </c>
      <c r="E162" s="3" t="s">
        <v>455</v>
      </c>
      <c r="F162" s="24" t="s">
        <v>326</v>
      </c>
      <c r="G162" s="24" t="s">
        <v>327</v>
      </c>
      <c r="H162" s="38"/>
      <c r="I162" s="58">
        <v>0</v>
      </c>
      <c r="J162" s="38"/>
      <c r="K162" s="38"/>
      <c r="L162" s="38">
        <v>0</v>
      </c>
      <c r="M162" s="38">
        <v>0</v>
      </c>
      <c r="O162" s="57"/>
      <c r="P162" s="57" t="s">
        <v>56</v>
      </c>
      <c r="Q162" s="2">
        <v>43664</v>
      </c>
      <c r="R162" s="2">
        <v>43646</v>
      </c>
      <c r="S162" s="57" t="s">
        <v>394</v>
      </c>
    </row>
    <row r="163" spans="1:19" s="53" customFormat="1">
      <c r="A163" s="57">
        <v>2019</v>
      </c>
      <c r="B163" s="2">
        <v>43556</v>
      </c>
      <c r="C163" s="52">
        <v>43646</v>
      </c>
      <c r="D163" s="3" t="s">
        <v>53</v>
      </c>
      <c r="E163" s="3" t="s">
        <v>455</v>
      </c>
      <c r="F163" s="24" t="s">
        <v>358</v>
      </c>
      <c r="G163" s="24" t="s">
        <v>196</v>
      </c>
      <c r="H163" s="38"/>
      <c r="I163" s="58">
        <v>0</v>
      </c>
      <c r="J163" s="38"/>
      <c r="K163" s="38"/>
      <c r="L163" s="38">
        <v>395560</v>
      </c>
      <c r="M163" s="38">
        <v>395560</v>
      </c>
      <c r="O163" s="57"/>
      <c r="P163" s="57" t="s">
        <v>56</v>
      </c>
      <c r="Q163" s="2">
        <v>43664</v>
      </c>
      <c r="R163" s="2">
        <v>43646</v>
      </c>
      <c r="S163" s="57" t="s">
        <v>394</v>
      </c>
    </row>
    <row r="164" spans="1:19" s="53" customFormat="1">
      <c r="A164" s="57">
        <v>2019</v>
      </c>
      <c r="B164" s="2">
        <v>43556</v>
      </c>
      <c r="C164" s="52">
        <v>43646</v>
      </c>
      <c r="D164" s="3" t="s">
        <v>53</v>
      </c>
      <c r="E164" s="3" t="s">
        <v>455</v>
      </c>
      <c r="F164" s="24" t="s">
        <v>328</v>
      </c>
      <c r="G164" s="24" t="s">
        <v>329</v>
      </c>
      <c r="H164" s="38"/>
      <c r="I164" s="58">
        <v>0</v>
      </c>
      <c r="J164" s="38"/>
      <c r="K164" s="38"/>
      <c r="L164" s="38">
        <v>0</v>
      </c>
      <c r="M164" s="38">
        <v>0</v>
      </c>
      <c r="O164" s="57"/>
      <c r="P164" s="57" t="s">
        <v>56</v>
      </c>
      <c r="Q164" s="2">
        <v>43664</v>
      </c>
      <c r="R164" s="2">
        <v>43646</v>
      </c>
      <c r="S164" s="57" t="s">
        <v>394</v>
      </c>
    </row>
    <row r="165" spans="1:19" s="53" customFormat="1" ht="15">
      <c r="A165" s="57">
        <v>2019</v>
      </c>
      <c r="B165" s="2">
        <v>43556</v>
      </c>
      <c r="C165" s="52">
        <v>43646</v>
      </c>
      <c r="D165" s="3" t="s">
        <v>53</v>
      </c>
      <c r="E165" s="3" t="s">
        <v>456</v>
      </c>
      <c r="F165" s="30" t="s">
        <v>330</v>
      </c>
      <c r="G165" s="30" t="s">
        <v>331</v>
      </c>
      <c r="H165" s="56"/>
      <c r="I165" s="58">
        <v>0</v>
      </c>
      <c r="J165" s="38"/>
      <c r="K165" s="38"/>
      <c r="L165" s="56">
        <v>5716.6</v>
      </c>
      <c r="M165" s="56">
        <v>5716.6</v>
      </c>
      <c r="O165" s="57"/>
      <c r="P165" s="57" t="s">
        <v>56</v>
      </c>
      <c r="Q165" s="2">
        <v>43664</v>
      </c>
      <c r="R165" s="2">
        <v>43646</v>
      </c>
      <c r="S165" s="57" t="s">
        <v>394</v>
      </c>
    </row>
    <row r="166" spans="1:19" s="53" customFormat="1">
      <c r="A166" s="57">
        <v>2019</v>
      </c>
      <c r="B166" s="2">
        <v>43556</v>
      </c>
      <c r="C166" s="52">
        <v>43646</v>
      </c>
      <c r="D166" s="3" t="s">
        <v>53</v>
      </c>
      <c r="E166" s="3" t="s">
        <v>457</v>
      </c>
      <c r="F166" s="24" t="s">
        <v>332</v>
      </c>
      <c r="G166" s="24" t="s">
        <v>333</v>
      </c>
      <c r="H166" s="38"/>
      <c r="I166" s="58">
        <v>0</v>
      </c>
      <c r="J166" s="38"/>
      <c r="K166" s="38"/>
      <c r="L166" s="38">
        <v>5716.6</v>
      </c>
      <c r="M166" s="38">
        <v>5716.6</v>
      </c>
      <c r="O166" s="57"/>
      <c r="P166" s="57" t="s">
        <v>56</v>
      </c>
      <c r="Q166" s="2">
        <v>43664</v>
      </c>
      <c r="R166" s="2">
        <v>43646</v>
      </c>
      <c r="S166" s="57" t="s">
        <v>394</v>
      </c>
    </row>
    <row r="167" spans="1:19" s="53" customFormat="1" ht="15">
      <c r="A167" s="57">
        <v>2019</v>
      </c>
      <c r="B167" s="2">
        <v>43556</v>
      </c>
      <c r="C167" s="52">
        <v>43646</v>
      </c>
      <c r="D167" s="3" t="s">
        <v>53</v>
      </c>
      <c r="E167" s="3" t="s">
        <v>458</v>
      </c>
      <c r="F167" s="30" t="s">
        <v>334</v>
      </c>
      <c r="G167" s="30" t="s">
        <v>335</v>
      </c>
      <c r="H167" s="56"/>
      <c r="I167" s="58">
        <v>0</v>
      </c>
      <c r="J167" s="38"/>
      <c r="K167" s="38"/>
      <c r="L167" s="56">
        <v>396720</v>
      </c>
      <c r="M167" s="26">
        <f>+L167-198360</f>
        <v>198360</v>
      </c>
      <c r="O167" s="57"/>
      <c r="P167" s="57" t="s">
        <v>56</v>
      </c>
      <c r="Q167" s="2">
        <v>43664</v>
      </c>
      <c r="R167" s="2">
        <v>43646</v>
      </c>
      <c r="S167" s="57" t="s">
        <v>394</v>
      </c>
    </row>
    <row r="168" spans="1:19" s="53" customFormat="1">
      <c r="A168" s="57">
        <v>2019</v>
      </c>
      <c r="B168" s="2">
        <v>43556</v>
      </c>
      <c r="C168" s="52">
        <v>43646</v>
      </c>
      <c r="D168" s="3" t="s">
        <v>53</v>
      </c>
      <c r="E168" s="3" t="s">
        <v>459</v>
      </c>
      <c r="F168" s="24" t="s">
        <v>369</v>
      </c>
      <c r="G168" s="24" t="s">
        <v>370</v>
      </c>
      <c r="H168" s="38"/>
      <c r="I168" s="58">
        <v>0</v>
      </c>
      <c r="J168" s="38"/>
      <c r="K168" s="38"/>
      <c r="L168" s="38">
        <v>396720</v>
      </c>
      <c r="M168" s="41">
        <v>198360</v>
      </c>
      <c r="O168" s="57"/>
      <c r="P168" s="57" t="s">
        <v>56</v>
      </c>
      <c r="Q168" s="2">
        <v>43664</v>
      </c>
      <c r="R168" s="2">
        <v>43646</v>
      </c>
      <c r="S168" s="57" t="s">
        <v>394</v>
      </c>
    </row>
    <row r="169" spans="1:19" s="53" customFormat="1">
      <c r="A169" s="57">
        <v>2019</v>
      </c>
      <c r="B169" s="2">
        <v>43556</v>
      </c>
      <c r="C169" s="52">
        <v>43646</v>
      </c>
      <c r="D169" s="3" t="s">
        <v>53</v>
      </c>
      <c r="E169" s="3" t="s">
        <v>459</v>
      </c>
      <c r="F169" s="24" t="s">
        <v>338</v>
      </c>
      <c r="G169" s="24" t="s">
        <v>339</v>
      </c>
      <c r="H169" s="38"/>
      <c r="I169" s="58">
        <v>0</v>
      </c>
      <c r="J169" s="38"/>
      <c r="K169" s="38"/>
      <c r="L169" s="38">
        <v>396720</v>
      </c>
      <c r="M169" s="41">
        <f>+L169-198360</f>
        <v>198360</v>
      </c>
      <c r="O169" s="57"/>
      <c r="P169" s="57" t="s">
        <v>56</v>
      </c>
      <c r="Q169" s="2">
        <v>43664</v>
      </c>
      <c r="R169" s="2">
        <v>43646</v>
      </c>
      <c r="S169" s="57" t="s">
        <v>394</v>
      </c>
    </row>
    <row r="170" spans="1:19" s="53" customFormat="1" ht="15">
      <c r="A170" s="57">
        <v>2019</v>
      </c>
      <c r="B170" s="2">
        <v>43556</v>
      </c>
      <c r="C170" s="52">
        <v>43646</v>
      </c>
      <c r="D170" s="3" t="s">
        <v>53</v>
      </c>
      <c r="E170" s="3" t="s">
        <v>460</v>
      </c>
      <c r="F170" s="30" t="s">
        <v>343</v>
      </c>
      <c r="G170" s="30" t="s">
        <v>344</v>
      </c>
      <c r="H170" s="56"/>
      <c r="I170" s="58">
        <v>0</v>
      </c>
      <c r="J170" s="38"/>
      <c r="K170" s="38"/>
      <c r="L170" s="56">
        <v>31311297.739999998</v>
      </c>
      <c r="M170" s="56">
        <v>31311297.739999998</v>
      </c>
      <c r="O170" s="57"/>
      <c r="P170" s="57" t="s">
        <v>56</v>
      </c>
      <c r="Q170" s="2">
        <v>43664</v>
      </c>
      <c r="R170" s="2">
        <v>43646</v>
      </c>
      <c r="S170" s="57" t="s">
        <v>394</v>
      </c>
    </row>
    <row r="171" spans="1:19" s="53" customFormat="1">
      <c r="A171" s="57">
        <v>2019</v>
      </c>
      <c r="B171" s="2">
        <v>43556</v>
      </c>
      <c r="C171" s="52">
        <v>43646</v>
      </c>
      <c r="D171" s="3" t="s">
        <v>53</v>
      </c>
      <c r="E171" s="3" t="s">
        <v>461</v>
      </c>
      <c r="F171" s="24" t="s">
        <v>409</v>
      </c>
      <c r="G171" s="24" t="s">
        <v>410</v>
      </c>
      <c r="H171" s="38"/>
      <c r="I171" s="58">
        <v>0</v>
      </c>
      <c r="J171" s="38"/>
      <c r="K171" s="38"/>
      <c r="L171" s="38">
        <v>5921454.3099999996</v>
      </c>
      <c r="M171" s="38">
        <v>5921454.3099999996</v>
      </c>
      <c r="O171" s="57"/>
      <c r="P171" s="57" t="s">
        <v>56</v>
      </c>
      <c r="Q171" s="2">
        <v>43664</v>
      </c>
      <c r="R171" s="2">
        <v>43646</v>
      </c>
      <c r="S171" s="57" t="s">
        <v>394</v>
      </c>
    </row>
    <row r="172" spans="1:19" s="53" customFormat="1">
      <c r="A172" s="57">
        <v>2019</v>
      </c>
      <c r="B172" s="2">
        <v>43556</v>
      </c>
      <c r="C172" s="52">
        <v>43646</v>
      </c>
      <c r="D172" s="3" t="s">
        <v>53</v>
      </c>
      <c r="E172" s="3" t="s">
        <v>461</v>
      </c>
      <c r="F172" s="24" t="s">
        <v>411</v>
      </c>
      <c r="G172" s="24" t="s">
        <v>412</v>
      </c>
      <c r="H172" s="38"/>
      <c r="I172" s="58">
        <v>0</v>
      </c>
      <c r="J172" s="38"/>
      <c r="K172" s="38"/>
      <c r="L172" s="38">
        <v>5921454.3099999996</v>
      </c>
      <c r="M172" s="38">
        <v>5921454.3099999996</v>
      </c>
      <c r="O172" s="57"/>
      <c r="P172" s="57" t="s">
        <v>56</v>
      </c>
      <c r="Q172" s="2">
        <v>43664</v>
      </c>
      <c r="R172" s="2">
        <v>43646</v>
      </c>
      <c r="S172" s="57" t="s">
        <v>394</v>
      </c>
    </row>
    <row r="173" spans="1:19" s="53" customFormat="1">
      <c r="A173" s="57">
        <v>2019</v>
      </c>
      <c r="B173" s="2">
        <v>43556</v>
      </c>
      <c r="C173" s="52">
        <v>43646</v>
      </c>
      <c r="D173" s="3" t="s">
        <v>53</v>
      </c>
      <c r="E173" s="3" t="s">
        <v>461</v>
      </c>
      <c r="F173" s="24" t="s">
        <v>413</v>
      </c>
      <c r="G173" s="24" t="s">
        <v>414</v>
      </c>
      <c r="H173" s="38"/>
      <c r="I173" s="58">
        <v>0</v>
      </c>
      <c r="J173" s="38"/>
      <c r="K173" s="38"/>
      <c r="L173" s="38">
        <v>5921454.3099999996</v>
      </c>
      <c r="M173" s="38">
        <v>5921454.3099999996</v>
      </c>
      <c r="O173" s="57"/>
      <c r="P173" s="57" t="s">
        <v>56</v>
      </c>
      <c r="Q173" s="2">
        <v>43664</v>
      </c>
      <c r="R173" s="2">
        <v>43646</v>
      </c>
      <c r="S173" s="57" t="s">
        <v>394</v>
      </c>
    </row>
    <row r="174" spans="1:19" s="53" customFormat="1">
      <c r="A174" s="57">
        <v>2019</v>
      </c>
      <c r="B174" s="2">
        <v>43556</v>
      </c>
      <c r="C174" s="52">
        <v>43646</v>
      </c>
      <c r="D174" s="3" t="s">
        <v>53</v>
      </c>
      <c r="E174" s="3" t="s">
        <v>462</v>
      </c>
      <c r="F174" s="24" t="s">
        <v>381</v>
      </c>
      <c r="G174" s="24" t="s">
        <v>389</v>
      </c>
      <c r="H174" s="38"/>
      <c r="I174" s="58">
        <v>0</v>
      </c>
      <c r="J174" s="38"/>
      <c r="K174" s="38"/>
      <c r="L174" s="38">
        <v>25389843.43</v>
      </c>
      <c r="M174" s="38">
        <v>25389843.43</v>
      </c>
      <c r="O174" s="57"/>
      <c r="P174" s="57" t="s">
        <v>56</v>
      </c>
      <c r="Q174" s="2">
        <v>43664</v>
      </c>
      <c r="R174" s="2">
        <v>43646</v>
      </c>
      <c r="S174" s="57" t="s">
        <v>394</v>
      </c>
    </row>
    <row r="175" spans="1:19" s="53" customFormat="1">
      <c r="A175" s="57">
        <v>2019</v>
      </c>
      <c r="B175" s="2">
        <v>43556</v>
      </c>
      <c r="C175" s="52">
        <v>43646</v>
      </c>
      <c r="D175" s="3" t="s">
        <v>53</v>
      </c>
      <c r="E175" s="3" t="s">
        <v>462</v>
      </c>
      <c r="F175" s="24" t="s">
        <v>382</v>
      </c>
      <c r="G175" s="24" t="s">
        <v>390</v>
      </c>
      <c r="H175" s="38"/>
      <c r="I175" s="58">
        <v>0</v>
      </c>
      <c r="J175" s="38"/>
      <c r="K175" s="38"/>
      <c r="L175" s="38">
        <v>25297043.43</v>
      </c>
      <c r="M175" s="38">
        <v>25297043.43</v>
      </c>
      <c r="O175" s="57"/>
      <c r="P175" s="57" t="s">
        <v>56</v>
      </c>
      <c r="Q175" s="2">
        <v>43664</v>
      </c>
      <c r="R175" s="2">
        <v>43646</v>
      </c>
      <c r="S175" s="57" t="s">
        <v>394</v>
      </c>
    </row>
    <row r="176" spans="1:19" s="53" customFormat="1">
      <c r="A176" s="57">
        <v>2019</v>
      </c>
      <c r="B176" s="2">
        <v>43556</v>
      </c>
      <c r="C176" s="52">
        <v>43646</v>
      </c>
      <c r="D176" s="3" t="s">
        <v>53</v>
      </c>
      <c r="E176" s="3" t="s">
        <v>462</v>
      </c>
      <c r="F176" s="24" t="s">
        <v>371</v>
      </c>
      <c r="G176" s="24" t="s">
        <v>355</v>
      </c>
      <c r="H176" s="38"/>
      <c r="I176" s="58">
        <v>0</v>
      </c>
      <c r="J176" s="38"/>
      <c r="K176" s="38"/>
      <c r="L176" s="38">
        <v>0</v>
      </c>
      <c r="M176" s="38">
        <v>0</v>
      </c>
      <c r="O176" s="57"/>
      <c r="P176" s="57" t="s">
        <v>56</v>
      </c>
      <c r="Q176" s="2">
        <v>43664</v>
      </c>
      <c r="R176" s="2">
        <v>43646</v>
      </c>
      <c r="S176" s="57" t="s">
        <v>394</v>
      </c>
    </row>
    <row r="177" spans="1:19" s="53" customFormat="1">
      <c r="A177" s="57">
        <v>2019</v>
      </c>
      <c r="B177" s="2">
        <v>43556</v>
      </c>
      <c r="C177" s="52">
        <v>43646</v>
      </c>
      <c r="D177" s="3" t="s">
        <v>53</v>
      </c>
      <c r="E177" s="3" t="s">
        <v>462</v>
      </c>
      <c r="F177" s="24" t="s">
        <v>383</v>
      </c>
      <c r="G177" s="24" t="s">
        <v>391</v>
      </c>
      <c r="H177" s="38"/>
      <c r="I177" s="58">
        <v>0</v>
      </c>
      <c r="J177" s="38"/>
      <c r="K177" s="38"/>
      <c r="L177" s="38">
        <v>25297043.43</v>
      </c>
      <c r="M177" s="38">
        <v>25297043.43</v>
      </c>
      <c r="O177" s="57"/>
      <c r="P177" s="57" t="s">
        <v>56</v>
      </c>
      <c r="Q177" s="2">
        <v>43664</v>
      </c>
      <c r="R177" s="2">
        <v>43646</v>
      </c>
      <c r="S177" s="57" t="s">
        <v>394</v>
      </c>
    </row>
    <row r="178" spans="1:19" s="53" customFormat="1">
      <c r="A178" s="57">
        <v>2019</v>
      </c>
      <c r="B178" s="2">
        <v>43556</v>
      </c>
      <c r="C178" s="52">
        <v>43646</v>
      </c>
      <c r="D178" s="3" t="s">
        <v>53</v>
      </c>
      <c r="E178" s="3" t="s">
        <v>462</v>
      </c>
      <c r="F178" s="24" t="s">
        <v>384</v>
      </c>
      <c r="G178" s="24" t="s">
        <v>392</v>
      </c>
      <c r="H178" s="38"/>
      <c r="I178" s="58">
        <v>0</v>
      </c>
      <c r="J178" s="38"/>
      <c r="K178" s="38"/>
      <c r="L178" s="38">
        <v>92800</v>
      </c>
      <c r="M178" s="38">
        <v>92800</v>
      </c>
      <c r="O178" s="57"/>
      <c r="P178" s="57" t="s">
        <v>56</v>
      </c>
      <c r="Q178" s="2">
        <v>43664</v>
      </c>
      <c r="R178" s="2">
        <v>43646</v>
      </c>
      <c r="S178" s="57" t="s">
        <v>394</v>
      </c>
    </row>
    <row r="179" spans="1:19" s="53" customFormat="1">
      <c r="A179" s="57">
        <v>2019</v>
      </c>
      <c r="B179" s="2">
        <v>43556</v>
      </c>
      <c r="C179" s="52">
        <v>43646</v>
      </c>
      <c r="D179" s="3" t="s">
        <v>53</v>
      </c>
      <c r="E179" s="3" t="s">
        <v>462</v>
      </c>
      <c r="F179" s="24" t="s">
        <v>385</v>
      </c>
      <c r="G179" s="24" t="s">
        <v>393</v>
      </c>
      <c r="H179" s="38"/>
      <c r="I179" s="58">
        <v>0</v>
      </c>
      <c r="J179" s="38"/>
      <c r="K179" s="38"/>
      <c r="L179" s="38">
        <v>92800</v>
      </c>
      <c r="M179" s="38">
        <v>92800</v>
      </c>
      <c r="O179" s="57"/>
      <c r="P179" s="57" t="s">
        <v>56</v>
      </c>
      <c r="Q179" s="2">
        <v>43664</v>
      </c>
      <c r="R179" s="2">
        <v>43646</v>
      </c>
      <c r="S179" s="57" t="s">
        <v>394</v>
      </c>
    </row>
    <row r="180" spans="1:19" s="53" customFormat="1" ht="15">
      <c r="A180" s="57">
        <v>2019</v>
      </c>
      <c r="B180" s="2">
        <v>43556</v>
      </c>
      <c r="C180" s="52">
        <v>43646</v>
      </c>
      <c r="D180" s="3" t="s">
        <v>53</v>
      </c>
      <c r="E180" s="3" t="s">
        <v>463</v>
      </c>
      <c r="F180" s="30" t="s">
        <v>415</v>
      </c>
      <c r="G180" s="30" t="s">
        <v>416</v>
      </c>
      <c r="H180" s="56"/>
      <c r="I180" s="58">
        <v>0</v>
      </c>
      <c r="J180" s="38"/>
      <c r="K180" s="38"/>
      <c r="L180" s="56">
        <v>10631419.380000001</v>
      </c>
      <c r="M180" s="56">
        <v>10631419.380000001</v>
      </c>
      <c r="O180" s="57"/>
      <c r="P180" s="57" t="s">
        <v>56</v>
      </c>
      <c r="Q180" s="2">
        <v>43664</v>
      </c>
      <c r="R180" s="2">
        <v>43646</v>
      </c>
      <c r="S180" s="57" t="s">
        <v>394</v>
      </c>
    </row>
    <row r="181" spans="1:19" s="53" customFormat="1">
      <c r="A181" s="57">
        <v>2019</v>
      </c>
      <c r="B181" s="2">
        <v>43556</v>
      </c>
      <c r="C181" s="52">
        <v>43646</v>
      </c>
      <c r="D181" s="3" t="s">
        <v>53</v>
      </c>
      <c r="E181" s="3" t="s">
        <v>464</v>
      </c>
      <c r="F181" s="24" t="s">
        <v>417</v>
      </c>
      <c r="G181" s="24" t="s">
        <v>416</v>
      </c>
      <c r="H181" s="38"/>
      <c r="I181" s="58">
        <v>0</v>
      </c>
      <c r="J181" s="38"/>
      <c r="K181" s="38"/>
      <c r="L181" s="38">
        <v>10631419.380000001</v>
      </c>
      <c r="M181" s="38">
        <v>10631419.380000001</v>
      </c>
      <c r="O181" s="57"/>
      <c r="P181" s="57" t="s">
        <v>56</v>
      </c>
      <c r="Q181" s="2">
        <v>43664</v>
      </c>
      <c r="R181" s="2">
        <v>43646</v>
      </c>
      <c r="S181" s="57" t="s">
        <v>394</v>
      </c>
    </row>
    <row r="182" spans="1:19" s="53" customFormat="1">
      <c r="A182" s="57">
        <v>2019</v>
      </c>
      <c r="B182" s="2">
        <v>43556</v>
      </c>
      <c r="C182" s="52">
        <v>43646</v>
      </c>
      <c r="D182" s="3" t="s">
        <v>53</v>
      </c>
      <c r="E182" s="3" t="s">
        <v>465</v>
      </c>
      <c r="F182" s="24" t="s">
        <v>418</v>
      </c>
      <c r="G182" s="24" t="s">
        <v>419</v>
      </c>
      <c r="H182" s="38"/>
      <c r="I182" s="58">
        <v>0</v>
      </c>
      <c r="J182" s="38"/>
      <c r="K182" s="38"/>
      <c r="L182" s="38">
        <v>10440</v>
      </c>
      <c r="M182" s="38">
        <v>10440</v>
      </c>
      <c r="O182" s="57"/>
      <c r="P182" s="57" t="s">
        <v>56</v>
      </c>
      <c r="Q182" s="2">
        <v>43664</v>
      </c>
      <c r="R182" s="2">
        <v>43646</v>
      </c>
      <c r="S182" s="57" t="s">
        <v>394</v>
      </c>
    </row>
    <row r="183" spans="1:19" s="53" customFormat="1">
      <c r="A183" s="57">
        <v>2019</v>
      </c>
      <c r="B183" s="2">
        <v>43556</v>
      </c>
      <c r="C183" s="52">
        <v>43646</v>
      </c>
      <c r="D183" s="3" t="s">
        <v>53</v>
      </c>
      <c r="E183" s="3" t="s">
        <v>465</v>
      </c>
      <c r="F183" s="24" t="s">
        <v>420</v>
      </c>
      <c r="G183" s="24" t="s">
        <v>421</v>
      </c>
      <c r="H183" s="38"/>
      <c r="I183" s="58">
        <v>0</v>
      </c>
      <c r="J183" s="38"/>
      <c r="K183" s="38"/>
      <c r="L183" s="38">
        <v>10440</v>
      </c>
      <c r="M183" s="38">
        <v>10440</v>
      </c>
      <c r="O183" s="57"/>
      <c r="P183" s="57" t="s">
        <v>56</v>
      </c>
      <c r="Q183" s="2">
        <v>43664</v>
      </c>
      <c r="R183" s="2">
        <v>43646</v>
      </c>
      <c r="S183" s="57" t="s">
        <v>394</v>
      </c>
    </row>
    <row r="184" spans="1:19" s="53" customFormat="1">
      <c r="A184" s="57">
        <v>2019</v>
      </c>
      <c r="B184" s="2">
        <v>43556</v>
      </c>
      <c r="C184" s="52">
        <v>43646</v>
      </c>
      <c r="D184" s="3" t="s">
        <v>53</v>
      </c>
      <c r="E184" s="3" t="s">
        <v>465</v>
      </c>
      <c r="F184" s="24" t="s">
        <v>422</v>
      </c>
      <c r="G184" s="24" t="s">
        <v>423</v>
      </c>
      <c r="H184" s="38"/>
      <c r="I184" s="58">
        <v>0</v>
      </c>
      <c r="J184" s="38"/>
      <c r="K184" s="38"/>
      <c r="L184" s="38"/>
      <c r="M184" s="38"/>
      <c r="O184" s="57"/>
      <c r="P184" s="57" t="s">
        <v>56</v>
      </c>
      <c r="Q184" s="2">
        <v>43664</v>
      </c>
      <c r="R184" s="2">
        <v>43646</v>
      </c>
      <c r="S184" s="57" t="s">
        <v>394</v>
      </c>
    </row>
    <row r="185" spans="1:19" s="53" customFormat="1">
      <c r="A185" s="57">
        <v>2019</v>
      </c>
      <c r="B185" s="2">
        <v>43556</v>
      </c>
      <c r="C185" s="52">
        <v>43646</v>
      </c>
      <c r="D185" s="3" t="s">
        <v>53</v>
      </c>
      <c r="E185" s="3" t="s">
        <v>466</v>
      </c>
      <c r="F185" s="24" t="s">
        <v>424</v>
      </c>
      <c r="G185" s="24" t="s">
        <v>425</v>
      </c>
      <c r="H185" s="38"/>
      <c r="I185" s="58">
        <v>0</v>
      </c>
      <c r="J185" s="38"/>
      <c r="K185" s="38"/>
      <c r="L185" s="38">
        <v>10620979.380000001</v>
      </c>
      <c r="M185" s="38">
        <v>10620979.380000001</v>
      </c>
      <c r="O185" s="57"/>
      <c r="P185" s="57" t="s">
        <v>56</v>
      </c>
      <c r="Q185" s="2">
        <v>43664</v>
      </c>
      <c r="R185" s="2">
        <v>43646</v>
      </c>
      <c r="S185" s="57" t="s">
        <v>394</v>
      </c>
    </row>
    <row r="186" spans="1:19" s="53" customFormat="1">
      <c r="A186" s="57">
        <v>2019</v>
      </c>
      <c r="B186" s="2">
        <v>43556</v>
      </c>
      <c r="C186" s="52">
        <v>43646</v>
      </c>
      <c r="D186" s="3" t="s">
        <v>53</v>
      </c>
      <c r="E186" s="3" t="s">
        <v>466</v>
      </c>
      <c r="F186" s="24" t="s">
        <v>426</v>
      </c>
      <c r="G186" s="24" t="s">
        <v>427</v>
      </c>
      <c r="H186" s="38"/>
      <c r="I186" s="58">
        <v>0</v>
      </c>
      <c r="J186" s="38"/>
      <c r="K186" s="38"/>
      <c r="L186" s="38">
        <v>0</v>
      </c>
      <c r="M186" s="38">
        <v>0</v>
      </c>
      <c r="O186" s="57"/>
      <c r="P186" s="57" t="s">
        <v>56</v>
      </c>
      <c r="Q186" s="2">
        <v>43664</v>
      </c>
      <c r="R186" s="2">
        <v>43646</v>
      </c>
      <c r="S186" s="57" t="s">
        <v>394</v>
      </c>
    </row>
    <row r="187" spans="1:19" s="53" customFormat="1">
      <c r="A187" s="57">
        <v>2019</v>
      </c>
      <c r="B187" s="2">
        <v>43556</v>
      </c>
      <c r="C187" s="52">
        <v>43646</v>
      </c>
      <c r="D187" s="3" t="s">
        <v>53</v>
      </c>
      <c r="E187" s="3" t="s">
        <v>466</v>
      </c>
      <c r="F187" s="24" t="s">
        <v>428</v>
      </c>
      <c r="G187" s="24" t="s">
        <v>429</v>
      </c>
      <c r="H187" s="38"/>
      <c r="I187" s="58">
        <v>0</v>
      </c>
      <c r="J187" s="38"/>
      <c r="K187" s="38"/>
      <c r="L187" s="38">
        <v>10620979.380000001</v>
      </c>
      <c r="M187" s="38">
        <v>10620979.380000001</v>
      </c>
      <c r="O187" s="57"/>
      <c r="P187" s="57" t="s">
        <v>56</v>
      </c>
      <c r="Q187" s="2">
        <v>43664</v>
      </c>
      <c r="R187" s="2">
        <v>43646</v>
      </c>
      <c r="S187" s="57" t="s">
        <v>394</v>
      </c>
    </row>
    <row r="188" spans="1:19" s="53" customFormat="1" ht="15">
      <c r="A188" s="57">
        <v>2019</v>
      </c>
      <c r="B188" s="2">
        <v>43556</v>
      </c>
      <c r="C188" s="52">
        <v>43646</v>
      </c>
      <c r="D188" s="3" t="s">
        <v>53</v>
      </c>
      <c r="E188" s="3" t="s">
        <v>467</v>
      </c>
      <c r="F188" s="30" t="s">
        <v>430</v>
      </c>
      <c r="G188" s="30" t="s">
        <v>431</v>
      </c>
      <c r="H188" s="56"/>
      <c r="I188" s="58">
        <v>0</v>
      </c>
      <c r="J188" s="38"/>
      <c r="K188" s="38"/>
      <c r="L188" s="56">
        <v>0</v>
      </c>
      <c r="M188" s="56">
        <v>0</v>
      </c>
      <c r="O188" s="57"/>
      <c r="P188" s="57" t="s">
        <v>56</v>
      </c>
      <c r="Q188" s="2">
        <v>43664</v>
      </c>
      <c r="R188" s="2">
        <v>43646</v>
      </c>
      <c r="S188" s="57" t="s">
        <v>394</v>
      </c>
    </row>
    <row r="189" spans="1:19" s="53" customFormat="1" ht="15">
      <c r="A189" s="57">
        <v>2019</v>
      </c>
      <c r="B189" s="2">
        <v>43556</v>
      </c>
      <c r="C189" s="52">
        <v>43646</v>
      </c>
      <c r="D189" s="3" t="s">
        <v>53</v>
      </c>
      <c r="E189" s="3" t="s">
        <v>468</v>
      </c>
      <c r="F189" s="30" t="s">
        <v>432</v>
      </c>
      <c r="G189" s="30" t="s">
        <v>433</v>
      </c>
      <c r="H189" s="56"/>
      <c r="I189" s="58">
        <v>0</v>
      </c>
      <c r="J189" s="38"/>
      <c r="K189" s="38"/>
      <c r="L189" s="38">
        <v>0</v>
      </c>
      <c r="M189" s="38">
        <v>0</v>
      </c>
      <c r="O189" s="57"/>
      <c r="P189" s="57" t="s">
        <v>56</v>
      </c>
      <c r="Q189" s="2">
        <v>43664</v>
      </c>
      <c r="R189" s="2">
        <v>43646</v>
      </c>
      <c r="S189" s="57" t="s">
        <v>394</v>
      </c>
    </row>
    <row r="190" spans="1:19" s="53" customFormat="1">
      <c r="A190" s="57">
        <v>2019</v>
      </c>
      <c r="B190" s="2">
        <v>43556</v>
      </c>
      <c r="C190" s="52">
        <v>43646</v>
      </c>
      <c r="D190" s="3" t="s">
        <v>53</v>
      </c>
      <c r="E190" s="3" t="s">
        <v>469</v>
      </c>
      <c r="F190" s="24" t="s">
        <v>434</v>
      </c>
      <c r="G190" s="24" t="s">
        <v>435</v>
      </c>
      <c r="H190" s="38"/>
      <c r="I190" s="58">
        <v>0</v>
      </c>
      <c r="J190" s="38"/>
      <c r="K190" s="38"/>
      <c r="L190" s="38">
        <v>0</v>
      </c>
      <c r="M190" s="38">
        <v>0</v>
      </c>
      <c r="O190" s="57"/>
      <c r="P190" s="57" t="s">
        <v>56</v>
      </c>
      <c r="Q190" s="2">
        <v>43664</v>
      </c>
      <c r="R190" s="2">
        <v>43646</v>
      </c>
      <c r="S190" s="57" t="s">
        <v>394</v>
      </c>
    </row>
    <row r="191" spans="1:19" s="53" customFormat="1">
      <c r="A191" s="57">
        <v>2019</v>
      </c>
      <c r="B191" s="2">
        <v>43556</v>
      </c>
      <c r="C191" s="52">
        <v>43646</v>
      </c>
      <c r="D191" s="3" t="s">
        <v>53</v>
      </c>
      <c r="E191" s="3" t="s">
        <v>470</v>
      </c>
      <c r="F191" s="24" t="s">
        <v>436</v>
      </c>
      <c r="G191" s="24" t="s">
        <v>437</v>
      </c>
      <c r="H191" s="38"/>
      <c r="I191" s="58">
        <v>0</v>
      </c>
      <c r="J191" s="38"/>
      <c r="K191" s="38"/>
      <c r="L191" s="38">
        <v>0</v>
      </c>
      <c r="M191" s="38">
        <v>0</v>
      </c>
      <c r="O191" s="57"/>
      <c r="P191" s="57" t="s">
        <v>56</v>
      </c>
      <c r="Q191" s="2">
        <v>43664</v>
      </c>
      <c r="R191" s="2">
        <v>43646</v>
      </c>
      <c r="S191" s="57" t="s">
        <v>394</v>
      </c>
    </row>
    <row r="192" spans="1:19" s="53" customFormat="1">
      <c r="A192" s="57">
        <v>2019</v>
      </c>
      <c r="B192" s="2">
        <v>43556</v>
      </c>
      <c r="C192" s="52">
        <v>43646</v>
      </c>
      <c r="D192" s="3" t="s">
        <v>53</v>
      </c>
      <c r="E192" s="3" t="s">
        <v>471</v>
      </c>
      <c r="F192" s="24" t="s">
        <v>438</v>
      </c>
      <c r="G192" s="24" t="s">
        <v>439</v>
      </c>
      <c r="H192" s="38"/>
      <c r="I192" s="58">
        <v>0</v>
      </c>
      <c r="J192" s="38"/>
      <c r="K192" s="38"/>
      <c r="L192" s="38">
        <v>0</v>
      </c>
      <c r="M192" s="38">
        <v>0</v>
      </c>
      <c r="O192" s="57"/>
      <c r="P192" s="57" t="s">
        <v>56</v>
      </c>
      <c r="Q192" s="2">
        <v>43664</v>
      </c>
      <c r="R192" s="2">
        <v>43646</v>
      </c>
      <c r="S192" s="57" t="s">
        <v>394</v>
      </c>
    </row>
    <row r="193" spans="1:19" s="53" customFormat="1" ht="15">
      <c r="A193" s="57">
        <v>2019</v>
      </c>
      <c r="B193" s="2">
        <v>43556</v>
      </c>
      <c r="C193" s="52">
        <v>43646</v>
      </c>
      <c r="D193" s="3" t="s">
        <v>53</v>
      </c>
      <c r="E193" s="3" t="s">
        <v>472</v>
      </c>
      <c r="F193" s="30" t="s">
        <v>440</v>
      </c>
      <c r="G193" s="30" t="s">
        <v>396</v>
      </c>
      <c r="H193" s="56"/>
      <c r="I193" s="58">
        <v>0</v>
      </c>
      <c r="J193" s="38"/>
      <c r="K193" s="38"/>
      <c r="L193" s="56">
        <v>0</v>
      </c>
      <c r="M193" s="56">
        <v>0</v>
      </c>
      <c r="O193" s="57"/>
      <c r="P193" s="57" t="s">
        <v>56</v>
      </c>
      <c r="Q193" s="2">
        <v>43664</v>
      </c>
      <c r="R193" s="2">
        <v>43646</v>
      </c>
      <c r="S193" s="57" t="s">
        <v>394</v>
      </c>
    </row>
    <row r="194" spans="1:19" s="53" customFormat="1">
      <c r="A194" s="57">
        <v>2019</v>
      </c>
      <c r="B194" s="2">
        <v>43556</v>
      </c>
      <c r="C194" s="52">
        <v>43646</v>
      </c>
      <c r="D194" s="3" t="s">
        <v>53</v>
      </c>
      <c r="E194" s="3" t="s">
        <v>473</v>
      </c>
      <c r="F194" s="24" t="s">
        <v>441</v>
      </c>
      <c r="G194" s="24" t="s">
        <v>442</v>
      </c>
      <c r="H194" s="55"/>
      <c r="I194" s="58">
        <v>0</v>
      </c>
      <c r="J194" s="38"/>
      <c r="K194" s="55"/>
      <c r="L194" s="38">
        <v>0</v>
      </c>
      <c r="M194" s="38">
        <v>0</v>
      </c>
      <c r="O194" s="57"/>
      <c r="P194" s="57" t="s">
        <v>56</v>
      </c>
      <c r="Q194" s="2">
        <v>43664</v>
      </c>
      <c r="R194" s="2">
        <v>43646</v>
      </c>
      <c r="S194" s="57" t="s">
        <v>394</v>
      </c>
    </row>
    <row r="195" spans="1:19" s="53" customFormat="1">
      <c r="A195" s="57">
        <v>2019</v>
      </c>
      <c r="B195" s="2">
        <v>43556</v>
      </c>
      <c r="C195" s="52">
        <v>43646</v>
      </c>
      <c r="D195" s="3" t="s">
        <v>53</v>
      </c>
      <c r="E195" s="3" t="s">
        <v>474</v>
      </c>
      <c r="F195" s="24" t="s">
        <v>443</v>
      </c>
      <c r="G195" s="24" t="s">
        <v>444</v>
      </c>
      <c r="H195" s="38"/>
      <c r="I195" s="58">
        <v>0</v>
      </c>
      <c r="J195" s="38"/>
      <c r="K195" s="38"/>
      <c r="L195" s="38">
        <v>0</v>
      </c>
      <c r="M195" s="38">
        <v>0</v>
      </c>
      <c r="O195" s="57"/>
      <c r="P195" s="57" t="s">
        <v>56</v>
      </c>
      <c r="Q195" s="2">
        <v>43664</v>
      </c>
      <c r="R195" s="2">
        <v>43646</v>
      </c>
      <c r="S195" s="57" t="s">
        <v>394</v>
      </c>
    </row>
    <row r="196" spans="1:19" s="53" customFormat="1">
      <c r="A196" s="57">
        <v>2019</v>
      </c>
      <c r="B196" s="2">
        <v>43556</v>
      </c>
      <c r="C196" s="52">
        <v>43646</v>
      </c>
      <c r="D196" s="3" t="s">
        <v>53</v>
      </c>
      <c r="E196" s="3" t="s">
        <v>475</v>
      </c>
      <c r="F196" s="24" t="s">
        <v>445</v>
      </c>
      <c r="G196" s="24" t="s">
        <v>446</v>
      </c>
      <c r="H196" s="38"/>
      <c r="I196" s="58">
        <v>0</v>
      </c>
      <c r="J196" s="38"/>
      <c r="K196" s="38"/>
      <c r="L196" s="38">
        <v>0</v>
      </c>
      <c r="M196" s="38">
        <v>0</v>
      </c>
      <c r="O196" s="57"/>
      <c r="P196" s="57" t="s">
        <v>56</v>
      </c>
      <c r="Q196" s="2">
        <v>43664</v>
      </c>
      <c r="R196" s="2">
        <v>43646</v>
      </c>
      <c r="S196" s="57" t="s">
        <v>394</v>
      </c>
    </row>
    <row r="197" spans="1:19">
      <c r="A197">
        <v>2018</v>
      </c>
      <c r="B197" s="2">
        <v>43101</v>
      </c>
      <c r="C197" s="2">
        <v>43190</v>
      </c>
      <c r="D197" s="3" t="s">
        <v>53</v>
      </c>
      <c r="E197" s="4" t="s">
        <v>54</v>
      </c>
      <c r="G197" s="5" t="s">
        <v>55</v>
      </c>
      <c r="I197" s="8" t="s">
        <v>183</v>
      </c>
      <c r="L197" s="44">
        <v>697019.9</v>
      </c>
      <c r="M197" s="44">
        <v>697019.9</v>
      </c>
      <c r="P197" t="s">
        <v>56</v>
      </c>
      <c r="Q197" s="2">
        <v>43248</v>
      </c>
      <c r="R197" s="2">
        <v>43190</v>
      </c>
      <c r="S197" t="s">
        <v>57</v>
      </c>
    </row>
    <row r="198" spans="1:19">
      <c r="A198">
        <v>2018</v>
      </c>
      <c r="B198" s="2">
        <v>43101</v>
      </c>
      <c r="C198" s="2">
        <v>43190</v>
      </c>
      <c r="D198" s="3" t="s">
        <v>53</v>
      </c>
      <c r="E198" s="4" t="s">
        <v>54</v>
      </c>
      <c r="F198" s="6" t="s">
        <v>58</v>
      </c>
      <c r="G198" s="6" t="s">
        <v>59</v>
      </c>
      <c r="H198" s="7"/>
      <c r="I198" s="8" t="s">
        <v>183</v>
      </c>
      <c r="J198" s="7"/>
      <c r="K198" s="8"/>
      <c r="L198" s="45">
        <v>650712.39</v>
      </c>
      <c r="M198" s="45">
        <v>650712.39</v>
      </c>
      <c r="P198" t="s">
        <v>56</v>
      </c>
      <c r="Q198" s="2">
        <v>43248</v>
      </c>
      <c r="R198" s="2">
        <v>43190</v>
      </c>
      <c r="S198" t="s">
        <v>57</v>
      </c>
    </row>
    <row r="199" spans="1:19">
      <c r="A199">
        <v>2018</v>
      </c>
      <c r="B199" s="2">
        <v>43101</v>
      </c>
      <c r="C199" s="2">
        <v>43190</v>
      </c>
      <c r="D199" s="3" t="s">
        <v>53</v>
      </c>
      <c r="E199" s="4" t="s">
        <v>54</v>
      </c>
      <c r="F199" s="6" t="s">
        <v>60</v>
      </c>
      <c r="G199" s="6" t="s">
        <v>61</v>
      </c>
      <c r="H199" s="7"/>
      <c r="I199" s="8" t="s">
        <v>183</v>
      </c>
      <c r="J199" s="7"/>
      <c r="K199" s="8"/>
      <c r="L199" s="45">
        <v>45583.81</v>
      </c>
      <c r="M199" s="45">
        <v>45583.81</v>
      </c>
      <c r="P199" t="s">
        <v>56</v>
      </c>
      <c r="Q199" s="2">
        <v>43248</v>
      </c>
      <c r="R199" s="2">
        <v>43190</v>
      </c>
      <c r="S199" t="s">
        <v>57</v>
      </c>
    </row>
    <row r="200" spans="1:19">
      <c r="A200">
        <v>2018</v>
      </c>
      <c r="B200" s="2">
        <v>43101</v>
      </c>
      <c r="C200" s="2">
        <v>43190</v>
      </c>
      <c r="D200" s="3" t="s">
        <v>53</v>
      </c>
      <c r="E200" s="4" t="s">
        <v>54</v>
      </c>
      <c r="F200" s="6" t="s">
        <v>62</v>
      </c>
      <c r="G200" s="6" t="s">
        <v>63</v>
      </c>
      <c r="H200" s="7"/>
      <c r="I200" s="8" t="s">
        <v>183</v>
      </c>
      <c r="J200" s="7"/>
      <c r="K200" s="8"/>
      <c r="L200" s="45">
        <v>723.81</v>
      </c>
      <c r="M200" s="45">
        <v>723.81</v>
      </c>
      <c r="P200" t="s">
        <v>56</v>
      </c>
      <c r="Q200" s="2">
        <v>43248</v>
      </c>
      <c r="R200" s="2">
        <v>43190</v>
      </c>
      <c r="S200" t="s">
        <v>57</v>
      </c>
    </row>
    <row r="201" spans="1:19">
      <c r="A201">
        <v>2018</v>
      </c>
      <c r="B201" s="2">
        <v>43101</v>
      </c>
      <c r="C201" s="2">
        <v>43190</v>
      </c>
      <c r="D201" s="3" t="s">
        <v>53</v>
      </c>
      <c r="E201" s="4" t="s">
        <v>65</v>
      </c>
      <c r="G201" s="4" t="s">
        <v>66</v>
      </c>
      <c r="H201" s="11"/>
      <c r="I201" s="8" t="s">
        <v>183</v>
      </c>
      <c r="J201" s="11"/>
      <c r="K201" s="11"/>
      <c r="L201" s="46">
        <v>3001936.34</v>
      </c>
      <c r="M201" s="46">
        <v>3001936.34</v>
      </c>
      <c r="P201" t="s">
        <v>56</v>
      </c>
      <c r="Q201" s="2">
        <v>43248</v>
      </c>
      <c r="R201" s="2">
        <v>43190</v>
      </c>
      <c r="S201" t="s">
        <v>57</v>
      </c>
    </row>
    <row r="202" spans="1:19">
      <c r="A202">
        <v>2018</v>
      </c>
      <c r="B202" s="2">
        <v>43101</v>
      </c>
      <c r="C202" s="2">
        <v>43190</v>
      </c>
      <c r="D202" s="3" t="s">
        <v>53</v>
      </c>
      <c r="E202" s="4" t="s">
        <v>65</v>
      </c>
      <c r="F202" s="6" t="s">
        <v>67</v>
      </c>
      <c r="G202" s="6" t="s">
        <v>59</v>
      </c>
      <c r="H202" s="7"/>
      <c r="I202" s="8" t="s">
        <v>183</v>
      </c>
      <c r="J202" s="7"/>
      <c r="K202" s="7"/>
      <c r="L202" s="45">
        <v>2476921</v>
      </c>
      <c r="M202" s="45">
        <v>2476921</v>
      </c>
      <c r="P202" t="s">
        <v>56</v>
      </c>
      <c r="Q202" s="2">
        <v>43248</v>
      </c>
      <c r="R202" s="2">
        <v>43190</v>
      </c>
      <c r="S202" t="s">
        <v>57</v>
      </c>
    </row>
    <row r="203" spans="1:19">
      <c r="A203">
        <v>2018</v>
      </c>
      <c r="B203" s="2">
        <v>43101</v>
      </c>
      <c r="C203" s="2">
        <v>43190</v>
      </c>
      <c r="D203" s="3" t="s">
        <v>53</v>
      </c>
      <c r="E203" s="4" t="s">
        <v>65</v>
      </c>
      <c r="F203" s="6" t="s">
        <v>68</v>
      </c>
      <c r="G203" s="6" t="s">
        <v>61</v>
      </c>
      <c r="H203" s="7"/>
      <c r="I203" s="8" t="s">
        <v>183</v>
      </c>
      <c r="J203" s="7"/>
      <c r="K203" s="7"/>
      <c r="L203" s="45">
        <v>50498.89</v>
      </c>
      <c r="M203" s="45">
        <v>50498.89</v>
      </c>
      <c r="P203" t="s">
        <v>56</v>
      </c>
      <c r="Q203" s="2">
        <v>43248</v>
      </c>
      <c r="R203" s="2">
        <v>43190</v>
      </c>
      <c r="S203" t="s">
        <v>57</v>
      </c>
    </row>
    <row r="204" spans="1:19">
      <c r="A204">
        <v>2018</v>
      </c>
      <c r="B204" s="2">
        <v>43101</v>
      </c>
      <c r="C204" s="2">
        <v>43190</v>
      </c>
      <c r="D204" s="3" t="s">
        <v>53</v>
      </c>
      <c r="E204" s="4" t="s">
        <v>65</v>
      </c>
      <c r="F204" s="6" t="s">
        <v>69</v>
      </c>
      <c r="G204" s="6" t="s">
        <v>70</v>
      </c>
      <c r="H204" s="7"/>
      <c r="I204" s="8" t="s">
        <v>183</v>
      </c>
      <c r="J204" s="7"/>
      <c r="K204" s="7"/>
      <c r="L204" s="45">
        <v>1752.31</v>
      </c>
      <c r="M204" s="45">
        <v>1752.31</v>
      </c>
      <c r="P204" t="s">
        <v>56</v>
      </c>
      <c r="Q204" s="2">
        <v>43248</v>
      </c>
      <c r="R204" s="2">
        <v>43190</v>
      </c>
      <c r="S204" t="s">
        <v>57</v>
      </c>
    </row>
    <row r="205" spans="1:19">
      <c r="A205">
        <v>2018</v>
      </c>
      <c r="B205" s="2">
        <v>43101</v>
      </c>
      <c r="C205" s="2">
        <v>43190</v>
      </c>
      <c r="D205" s="3" t="s">
        <v>53</v>
      </c>
      <c r="E205" s="4" t="s">
        <v>65</v>
      </c>
      <c r="F205" s="6" t="s">
        <v>71</v>
      </c>
      <c r="G205" s="6" t="s">
        <v>72</v>
      </c>
      <c r="H205" s="7"/>
      <c r="I205" s="8" t="s">
        <v>183</v>
      </c>
      <c r="J205" s="7"/>
      <c r="K205" s="7"/>
      <c r="L205" s="45">
        <v>459.66</v>
      </c>
      <c r="M205" s="45">
        <v>459.66</v>
      </c>
      <c r="P205" t="s">
        <v>56</v>
      </c>
      <c r="Q205" s="2">
        <v>43248</v>
      </c>
      <c r="R205" s="2">
        <v>43190</v>
      </c>
      <c r="S205" t="s">
        <v>57</v>
      </c>
    </row>
    <row r="206" spans="1:19">
      <c r="A206">
        <v>2018</v>
      </c>
      <c r="B206" s="2">
        <v>43101</v>
      </c>
      <c r="C206" s="2">
        <v>43190</v>
      </c>
      <c r="D206" s="3" t="s">
        <v>53</v>
      </c>
      <c r="E206" s="4" t="s">
        <v>65</v>
      </c>
      <c r="F206" s="6" t="s">
        <v>73</v>
      </c>
      <c r="G206" s="6" t="s">
        <v>74</v>
      </c>
      <c r="H206" s="7"/>
      <c r="I206" s="8" t="s">
        <v>183</v>
      </c>
      <c r="J206" s="7"/>
      <c r="K206" s="7"/>
      <c r="L206" s="45">
        <v>239988.47</v>
      </c>
      <c r="M206" s="45">
        <v>239988.47</v>
      </c>
      <c r="P206" t="s">
        <v>56</v>
      </c>
      <c r="Q206" s="2">
        <v>43248</v>
      </c>
      <c r="R206" s="2">
        <v>43190</v>
      </c>
      <c r="S206" t="s">
        <v>57</v>
      </c>
    </row>
    <row r="207" spans="1:19">
      <c r="A207">
        <v>2018</v>
      </c>
      <c r="B207" s="2">
        <v>43101</v>
      </c>
      <c r="C207" s="2">
        <v>43190</v>
      </c>
      <c r="D207" s="3" t="s">
        <v>53</v>
      </c>
      <c r="E207" s="4" t="s">
        <v>65</v>
      </c>
      <c r="F207" s="6" t="s">
        <v>75</v>
      </c>
      <c r="G207" s="6" t="s">
        <v>76</v>
      </c>
      <c r="H207" s="7"/>
      <c r="I207" s="8" t="s">
        <v>183</v>
      </c>
      <c r="J207" s="7"/>
      <c r="K207" s="7"/>
      <c r="L207" s="45">
        <v>101661.34</v>
      </c>
      <c r="M207" s="45">
        <v>101661.34</v>
      </c>
      <c r="P207" t="s">
        <v>56</v>
      </c>
      <c r="Q207" s="2">
        <v>43248</v>
      </c>
      <c r="R207" s="2">
        <v>43190</v>
      </c>
      <c r="S207" t="s">
        <v>57</v>
      </c>
    </row>
    <row r="208" spans="1:19">
      <c r="A208">
        <v>2018</v>
      </c>
      <c r="B208" s="2">
        <v>43101</v>
      </c>
      <c r="C208" s="2">
        <v>43190</v>
      </c>
      <c r="D208" s="3" t="s">
        <v>53</v>
      </c>
      <c r="E208" s="4" t="s">
        <v>65</v>
      </c>
      <c r="F208" s="6" t="s">
        <v>77</v>
      </c>
      <c r="G208" s="6" t="s">
        <v>63</v>
      </c>
      <c r="H208" s="7"/>
      <c r="I208" s="8" t="s">
        <v>183</v>
      </c>
      <c r="J208" s="7"/>
      <c r="K208" s="7"/>
      <c r="L208" s="45">
        <v>127466.46</v>
      </c>
      <c r="M208" s="45">
        <v>127466.46</v>
      </c>
      <c r="P208" t="s">
        <v>56</v>
      </c>
      <c r="Q208" s="2">
        <v>43248</v>
      </c>
      <c r="R208" s="2">
        <v>43190</v>
      </c>
      <c r="S208" t="s">
        <v>57</v>
      </c>
    </row>
    <row r="209" spans="1:19">
      <c r="A209">
        <v>2018</v>
      </c>
      <c r="B209" s="2">
        <v>43101</v>
      </c>
      <c r="C209" s="2">
        <v>43190</v>
      </c>
      <c r="D209" s="3" t="s">
        <v>53</v>
      </c>
      <c r="E209" s="4" t="s">
        <v>65</v>
      </c>
      <c r="F209" s="6" t="s">
        <v>78</v>
      </c>
      <c r="G209" s="6" t="s">
        <v>79</v>
      </c>
      <c r="H209" s="7"/>
      <c r="I209" s="8" t="s">
        <v>183</v>
      </c>
      <c r="J209" s="7"/>
      <c r="K209" s="7"/>
      <c r="L209" s="45">
        <v>3189.91</v>
      </c>
      <c r="M209" s="45">
        <v>3189.91</v>
      </c>
      <c r="P209" t="s">
        <v>56</v>
      </c>
      <c r="Q209" s="2">
        <v>43248</v>
      </c>
      <c r="R209" s="2">
        <v>43190</v>
      </c>
      <c r="S209" t="s">
        <v>57</v>
      </c>
    </row>
    <row r="210" spans="1:19">
      <c r="A210">
        <v>2018</v>
      </c>
      <c r="B210" s="2">
        <v>43101</v>
      </c>
      <c r="C210" s="2">
        <v>43190</v>
      </c>
      <c r="D210" s="3" t="s">
        <v>53</v>
      </c>
      <c r="E210" s="4" t="s">
        <v>80</v>
      </c>
      <c r="G210" s="4" t="s">
        <v>81</v>
      </c>
      <c r="H210" s="11"/>
      <c r="I210" s="8" t="s">
        <v>183</v>
      </c>
      <c r="J210" s="11"/>
      <c r="K210" s="11"/>
      <c r="L210" s="46">
        <v>3398907.23</v>
      </c>
      <c r="M210" s="47">
        <v>2675767.81</v>
      </c>
      <c r="P210" t="s">
        <v>56</v>
      </c>
      <c r="Q210" s="2">
        <v>43248</v>
      </c>
      <c r="R210" s="2">
        <v>43190</v>
      </c>
      <c r="S210" t="s">
        <v>57</v>
      </c>
    </row>
    <row r="211" spans="1:19">
      <c r="A211">
        <v>2018</v>
      </c>
      <c r="B211" s="2">
        <v>43101</v>
      </c>
      <c r="C211" s="2">
        <v>43190</v>
      </c>
      <c r="D211" s="3" t="s">
        <v>53</v>
      </c>
      <c r="E211" s="4" t="s">
        <v>80</v>
      </c>
      <c r="F211" s="6" t="s">
        <v>82</v>
      </c>
      <c r="G211" s="6" t="s">
        <v>83</v>
      </c>
      <c r="H211" s="7"/>
      <c r="I211" s="8" t="s">
        <v>183</v>
      </c>
      <c r="J211" s="7"/>
      <c r="K211" s="7"/>
      <c r="L211" s="45">
        <v>181434.89</v>
      </c>
      <c r="M211" s="45">
        <v>181434.89</v>
      </c>
      <c r="P211" t="s">
        <v>56</v>
      </c>
      <c r="Q211" s="2">
        <v>43248</v>
      </c>
      <c r="R211" s="2">
        <v>43190</v>
      </c>
      <c r="S211" t="s">
        <v>57</v>
      </c>
    </row>
    <row r="212" spans="1:19">
      <c r="A212">
        <v>2018</v>
      </c>
      <c r="B212" s="2">
        <v>43101</v>
      </c>
      <c r="C212" s="2">
        <v>43190</v>
      </c>
      <c r="D212" s="3" t="s">
        <v>53</v>
      </c>
      <c r="E212" s="4" t="s">
        <v>80</v>
      </c>
      <c r="F212" s="6" t="s">
        <v>84</v>
      </c>
      <c r="G212" s="6" t="s">
        <v>85</v>
      </c>
      <c r="H212" s="7"/>
      <c r="I212" s="8" t="s">
        <v>183</v>
      </c>
      <c r="J212" s="7"/>
      <c r="K212" s="7"/>
      <c r="L212" s="45">
        <v>716906.45</v>
      </c>
      <c r="M212" s="48">
        <v>614105.16</v>
      </c>
      <c r="P212" t="s">
        <v>56</v>
      </c>
      <c r="Q212" s="2">
        <v>43248</v>
      </c>
      <c r="R212" s="2">
        <v>43190</v>
      </c>
      <c r="S212" t="s">
        <v>57</v>
      </c>
    </row>
    <row r="213" spans="1:19">
      <c r="A213">
        <v>2018</v>
      </c>
      <c r="B213" s="2">
        <v>43101</v>
      </c>
      <c r="C213" s="2">
        <v>43190</v>
      </c>
      <c r="D213" s="3" t="s">
        <v>53</v>
      </c>
      <c r="E213" s="4" t="s">
        <v>80</v>
      </c>
      <c r="F213" s="6" t="s">
        <v>86</v>
      </c>
      <c r="G213" s="6" t="s">
        <v>87</v>
      </c>
      <c r="H213" s="7"/>
      <c r="I213" s="8" t="s">
        <v>183</v>
      </c>
      <c r="J213" s="7"/>
      <c r="K213" s="7"/>
      <c r="L213" s="45">
        <v>4500</v>
      </c>
      <c r="M213" s="45">
        <v>4500</v>
      </c>
      <c r="P213" t="s">
        <v>56</v>
      </c>
      <c r="Q213" s="2">
        <v>43248</v>
      </c>
      <c r="R213" s="2">
        <v>43190</v>
      </c>
      <c r="S213" t="s">
        <v>57</v>
      </c>
    </row>
    <row r="214" spans="1:19">
      <c r="A214">
        <v>2018</v>
      </c>
      <c r="B214" s="2">
        <v>43101</v>
      </c>
      <c r="C214" s="2">
        <v>43190</v>
      </c>
      <c r="D214" s="3" t="s">
        <v>53</v>
      </c>
      <c r="E214" s="4" t="s">
        <v>80</v>
      </c>
      <c r="F214" s="6" t="s">
        <v>88</v>
      </c>
      <c r="G214" s="6" t="s">
        <v>89</v>
      </c>
      <c r="H214" s="7"/>
      <c r="I214" s="8" t="s">
        <v>183</v>
      </c>
      <c r="J214" s="7"/>
      <c r="K214" s="7"/>
      <c r="L214" s="45">
        <v>279757.09000000003</v>
      </c>
      <c r="M214" s="48">
        <v>239757.09</v>
      </c>
      <c r="P214" t="s">
        <v>56</v>
      </c>
      <c r="Q214" s="2">
        <v>43248</v>
      </c>
      <c r="R214" s="2">
        <v>43190</v>
      </c>
      <c r="S214" t="s">
        <v>57</v>
      </c>
    </row>
    <row r="215" spans="1:19">
      <c r="A215">
        <v>2018</v>
      </c>
      <c r="B215" s="2">
        <v>43101</v>
      </c>
      <c r="C215" s="2">
        <v>43190</v>
      </c>
      <c r="D215" s="3" t="s">
        <v>53</v>
      </c>
      <c r="E215" s="4" t="s">
        <v>80</v>
      </c>
      <c r="F215" s="6" t="s">
        <v>90</v>
      </c>
      <c r="G215" s="6" t="s">
        <v>91</v>
      </c>
      <c r="H215" s="7"/>
      <c r="I215" s="8" t="s">
        <v>183</v>
      </c>
      <c r="J215" s="7"/>
      <c r="K215" s="7"/>
      <c r="L215" s="45">
        <v>29000</v>
      </c>
      <c r="M215" s="45">
        <v>29000</v>
      </c>
      <c r="P215" t="s">
        <v>56</v>
      </c>
      <c r="Q215" s="2">
        <v>43248</v>
      </c>
      <c r="R215" s="2">
        <v>43190</v>
      </c>
      <c r="S215" t="s">
        <v>57</v>
      </c>
    </row>
    <row r="216" spans="1:19">
      <c r="A216">
        <v>2018</v>
      </c>
      <c r="B216" s="2">
        <v>43101</v>
      </c>
      <c r="C216" s="2">
        <v>43190</v>
      </c>
      <c r="D216" s="3" t="s">
        <v>53</v>
      </c>
      <c r="E216" s="4" t="s">
        <v>80</v>
      </c>
      <c r="F216" s="6" t="s">
        <v>92</v>
      </c>
      <c r="G216" s="6" t="s">
        <v>93</v>
      </c>
      <c r="H216" s="7"/>
      <c r="I216" s="8" t="s">
        <v>183</v>
      </c>
      <c r="J216" s="7"/>
      <c r="K216" s="7"/>
      <c r="L216" s="45">
        <v>348000</v>
      </c>
      <c r="M216" s="45">
        <v>348000</v>
      </c>
      <c r="P216" t="s">
        <v>56</v>
      </c>
      <c r="Q216" s="2">
        <v>43248</v>
      </c>
      <c r="R216" s="2">
        <v>43190</v>
      </c>
      <c r="S216" t="s">
        <v>57</v>
      </c>
    </row>
    <row r="217" spans="1:19">
      <c r="A217">
        <v>2018</v>
      </c>
      <c r="B217" s="2">
        <v>43101</v>
      </c>
      <c r="C217" s="2">
        <v>43190</v>
      </c>
      <c r="D217" s="3" t="s">
        <v>53</v>
      </c>
      <c r="E217" s="4" t="s">
        <v>80</v>
      </c>
      <c r="F217" s="6" t="s">
        <v>94</v>
      </c>
      <c r="G217" s="6" t="s">
        <v>95</v>
      </c>
      <c r="H217" s="7"/>
      <c r="I217" s="8" t="s">
        <v>183</v>
      </c>
      <c r="J217" s="7"/>
      <c r="K217" s="7"/>
      <c r="L217" s="45">
        <v>17639.009999999998</v>
      </c>
      <c r="M217" s="48">
        <v>1399.01</v>
      </c>
      <c r="P217" t="s">
        <v>56</v>
      </c>
      <c r="Q217" s="2">
        <v>43248</v>
      </c>
      <c r="R217" s="2">
        <v>43190</v>
      </c>
      <c r="S217" t="s">
        <v>57</v>
      </c>
    </row>
    <row r="218" spans="1:19">
      <c r="A218">
        <v>2018</v>
      </c>
      <c r="B218" s="2">
        <v>43101</v>
      </c>
      <c r="C218" s="2">
        <v>43190</v>
      </c>
      <c r="D218" s="3" t="s">
        <v>53</v>
      </c>
      <c r="E218" s="4" t="s">
        <v>80</v>
      </c>
      <c r="F218" s="6" t="s">
        <v>96</v>
      </c>
      <c r="G218" s="6" t="s">
        <v>97</v>
      </c>
      <c r="H218" s="7"/>
      <c r="I218" s="8" t="s">
        <v>183</v>
      </c>
      <c r="J218" s="7"/>
      <c r="K218" s="7"/>
      <c r="L218" s="45">
        <v>87000</v>
      </c>
      <c r="M218" s="48">
        <v>53360</v>
      </c>
      <c r="P218" t="s">
        <v>56</v>
      </c>
      <c r="Q218" s="2">
        <v>43248</v>
      </c>
      <c r="R218" s="2">
        <v>43190</v>
      </c>
      <c r="S218" t="s">
        <v>57</v>
      </c>
    </row>
    <row r="219" spans="1:19">
      <c r="A219">
        <v>2018</v>
      </c>
      <c r="B219" s="2">
        <v>43101</v>
      </c>
      <c r="C219" s="2">
        <v>43190</v>
      </c>
      <c r="D219" s="3" t="s">
        <v>53</v>
      </c>
      <c r="E219" s="4" t="s">
        <v>80</v>
      </c>
      <c r="F219" s="6" t="s">
        <v>98</v>
      </c>
      <c r="G219" s="6" t="s">
        <v>99</v>
      </c>
      <c r="H219" s="7"/>
      <c r="I219" s="8" t="s">
        <v>183</v>
      </c>
      <c r="J219" s="7"/>
      <c r="K219" s="7"/>
      <c r="L219" s="45">
        <v>26497.79</v>
      </c>
      <c r="M219" s="45">
        <v>26497.79</v>
      </c>
      <c r="P219" t="s">
        <v>56</v>
      </c>
      <c r="Q219" s="2">
        <v>43248</v>
      </c>
      <c r="R219" s="2">
        <v>43190</v>
      </c>
      <c r="S219" t="s">
        <v>57</v>
      </c>
    </row>
    <row r="220" spans="1:19">
      <c r="A220">
        <v>2018</v>
      </c>
      <c r="B220" s="2">
        <v>43101</v>
      </c>
      <c r="C220" s="2">
        <v>43190</v>
      </c>
      <c r="D220" s="3" t="s">
        <v>53</v>
      </c>
      <c r="E220" s="4" t="s">
        <v>80</v>
      </c>
      <c r="F220" s="6" t="s">
        <v>100</v>
      </c>
      <c r="G220" s="6" t="s">
        <v>101</v>
      </c>
      <c r="H220" s="7"/>
      <c r="I220" s="8" t="s">
        <v>183</v>
      </c>
      <c r="J220" s="7"/>
      <c r="K220" s="7"/>
      <c r="L220" s="45">
        <v>102590.39999999999</v>
      </c>
      <c r="M220" s="48">
        <v>96848.4</v>
      </c>
      <c r="P220" t="s">
        <v>56</v>
      </c>
      <c r="Q220" s="2">
        <v>43248</v>
      </c>
      <c r="R220" s="2">
        <v>43190</v>
      </c>
      <c r="S220" t="s">
        <v>57</v>
      </c>
    </row>
    <row r="221" spans="1:19">
      <c r="A221">
        <v>2018</v>
      </c>
      <c r="B221" s="2">
        <v>43101</v>
      </c>
      <c r="C221" s="2">
        <v>43190</v>
      </c>
      <c r="D221" s="3" t="s">
        <v>53</v>
      </c>
      <c r="E221" s="4" t="s">
        <v>80</v>
      </c>
      <c r="F221" s="6" t="s">
        <v>102</v>
      </c>
      <c r="G221" s="6" t="s">
        <v>103</v>
      </c>
      <c r="H221" s="7"/>
      <c r="I221" s="8" t="s">
        <v>183</v>
      </c>
      <c r="J221" s="7"/>
      <c r="K221" s="7"/>
      <c r="L221" s="45">
        <v>42046.73</v>
      </c>
      <c r="M221" s="45">
        <v>42046.73</v>
      </c>
      <c r="P221" t="s">
        <v>56</v>
      </c>
      <c r="Q221" s="2">
        <v>43248</v>
      </c>
      <c r="R221" s="2">
        <v>43190</v>
      </c>
      <c r="S221" t="s">
        <v>57</v>
      </c>
    </row>
    <row r="222" spans="1:19">
      <c r="A222">
        <v>2018</v>
      </c>
      <c r="B222" s="2">
        <v>43101</v>
      </c>
      <c r="C222" s="2">
        <v>43190</v>
      </c>
      <c r="D222" s="3" t="s">
        <v>53</v>
      </c>
      <c r="E222" s="4" t="s">
        <v>80</v>
      </c>
      <c r="F222" s="6" t="s">
        <v>104</v>
      </c>
      <c r="G222" s="6" t="s">
        <v>105</v>
      </c>
      <c r="H222" s="7"/>
      <c r="I222" s="8" t="s">
        <v>183</v>
      </c>
      <c r="J222" s="7"/>
      <c r="K222" s="7"/>
      <c r="L222" s="45">
        <v>696000</v>
      </c>
      <c r="M222" s="48">
        <v>174000</v>
      </c>
      <c r="P222" t="s">
        <v>56</v>
      </c>
      <c r="Q222" s="2">
        <v>43248</v>
      </c>
      <c r="R222" s="2">
        <v>43190</v>
      </c>
      <c r="S222" t="s">
        <v>57</v>
      </c>
    </row>
    <row r="223" spans="1:19">
      <c r="A223">
        <v>2018</v>
      </c>
      <c r="B223" s="2">
        <v>43101</v>
      </c>
      <c r="C223" s="2">
        <v>43190</v>
      </c>
      <c r="D223" s="3" t="s">
        <v>53</v>
      </c>
      <c r="E223" s="4" t="s">
        <v>80</v>
      </c>
      <c r="F223" s="6" t="s">
        <v>106</v>
      </c>
      <c r="G223" s="6" t="s">
        <v>107</v>
      </c>
      <c r="H223" s="7"/>
      <c r="I223" s="8" t="s">
        <v>183</v>
      </c>
      <c r="J223" s="7"/>
      <c r="K223" s="7"/>
      <c r="L223" s="45">
        <v>3330</v>
      </c>
      <c r="M223" s="48">
        <v>1890</v>
      </c>
      <c r="P223" t="s">
        <v>56</v>
      </c>
      <c r="Q223" s="2">
        <v>43248</v>
      </c>
      <c r="R223" s="2">
        <v>43190</v>
      </c>
      <c r="S223" t="s">
        <v>57</v>
      </c>
    </row>
    <row r="224" spans="1:19">
      <c r="A224">
        <v>2018</v>
      </c>
      <c r="B224" s="2">
        <v>43101</v>
      </c>
      <c r="C224" s="2">
        <v>43190</v>
      </c>
      <c r="D224" s="3" t="s">
        <v>53</v>
      </c>
      <c r="E224" s="4" t="s">
        <v>80</v>
      </c>
      <c r="F224" s="6" t="s">
        <v>108</v>
      </c>
      <c r="G224" s="6" t="s">
        <v>109</v>
      </c>
      <c r="H224" s="7"/>
      <c r="I224" s="8" t="s">
        <v>183</v>
      </c>
      <c r="J224" s="7"/>
      <c r="K224" s="7"/>
      <c r="L224" s="45">
        <v>15819.49</v>
      </c>
      <c r="M224" s="48">
        <v>15759.49</v>
      </c>
      <c r="P224" t="s">
        <v>56</v>
      </c>
      <c r="Q224" s="2">
        <v>43248</v>
      </c>
      <c r="R224" s="2">
        <v>43190</v>
      </c>
      <c r="S224" t="s">
        <v>57</v>
      </c>
    </row>
    <row r="225" spans="1:19">
      <c r="A225">
        <v>2018</v>
      </c>
      <c r="B225" s="2">
        <v>43101</v>
      </c>
      <c r="C225" s="2">
        <v>43190</v>
      </c>
      <c r="D225" s="3" t="s">
        <v>53</v>
      </c>
      <c r="E225" s="4" t="s">
        <v>80</v>
      </c>
      <c r="F225" s="6" t="s">
        <v>110</v>
      </c>
      <c r="G225" s="6" t="s">
        <v>111</v>
      </c>
      <c r="H225" s="7"/>
      <c r="I225" s="8" t="s">
        <v>183</v>
      </c>
      <c r="J225" s="7"/>
      <c r="K225" s="7"/>
      <c r="L225" s="45">
        <v>2190</v>
      </c>
      <c r="M225" s="45">
        <v>2190</v>
      </c>
      <c r="P225" t="s">
        <v>56</v>
      </c>
      <c r="Q225" s="2">
        <v>43248</v>
      </c>
      <c r="R225" s="2">
        <v>43190</v>
      </c>
      <c r="S225" t="s">
        <v>57</v>
      </c>
    </row>
    <row r="226" spans="1:19">
      <c r="A226">
        <v>2018</v>
      </c>
      <c r="B226" s="2">
        <v>43101</v>
      </c>
      <c r="C226" s="2">
        <v>43190</v>
      </c>
      <c r="D226" s="3" t="s">
        <v>53</v>
      </c>
      <c r="E226" s="4" t="s">
        <v>80</v>
      </c>
      <c r="F226" s="6" t="s">
        <v>112</v>
      </c>
      <c r="G226" s="6" t="s">
        <v>113</v>
      </c>
      <c r="H226" s="7"/>
      <c r="I226" s="8" t="s">
        <v>183</v>
      </c>
      <c r="J226" s="7"/>
      <c r="K226" s="7"/>
      <c r="L226" s="45">
        <v>227482.12</v>
      </c>
      <c r="M226" s="45">
        <v>227482.12</v>
      </c>
      <c r="P226" t="s">
        <v>56</v>
      </c>
      <c r="Q226" s="2">
        <v>43248</v>
      </c>
      <c r="R226" s="2">
        <v>43190</v>
      </c>
      <c r="S226" t="s">
        <v>57</v>
      </c>
    </row>
    <row r="227" spans="1:19">
      <c r="A227">
        <v>2018</v>
      </c>
      <c r="B227" s="2">
        <v>43101</v>
      </c>
      <c r="C227" s="2">
        <v>43190</v>
      </c>
      <c r="D227" s="3" t="s">
        <v>53</v>
      </c>
      <c r="E227" s="4" t="s">
        <v>80</v>
      </c>
      <c r="F227" s="6" t="s">
        <v>114</v>
      </c>
      <c r="G227" s="6" t="s">
        <v>115</v>
      </c>
      <c r="H227" s="7"/>
      <c r="I227" s="8" t="s">
        <v>183</v>
      </c>
      <c r="J227" s="7"/>
      <c r="K227" s="7"/>
      <c r="L227" s="45">
        <v>22784.76</v>
      </c>
      <c r="M227" s="45">
        <v>22784.76</v>
      </c>
      <c r="P227" t="s">
        <v>56</v>
      </c>
      <c r="Q227" s="2">
        <v>43248</v>
      </c>
      <c r="R227" s="2">
        <v>43190</v>
      </c>
      <c r="S227" t="s">
        <v>57</v>
      </c>
    </row>
    <row r="228" spans="1:19">
      <c r="A228">
        <v>2018</v>
      </c>
      <c r="B228" s="2">
        <v>43101</v>
      </c>
      <c r="C228" s="2">
        <v>43190</v>
      </c>
      <c r="D228" s="3" t="s">
        <v>53</v>
      </c>
      <c r="E228" s="4" t="s">
        <v>80</v>
      </c>
      <c r="F228" s="6" t="s">
        <v>116</v>
      </c>
      <c r="G228" s="6" t="s">
        <v>117</v>
      </c>
      <c r="H228" s="7"/>
      <c r="I228" s="8" t="s">
        <v>183</v>
      </c>
      <c r="J228" s="7"/>
      <c r="K228" s="7"/>
      <c r="L228" s="45">
        <v>19576.16</v>
      </c>
      <c r="M228" s="45">
        <v>19576.16</v>
      </c>
      <c r="P228" t="s">
        <v>56</v>
      </c>
      <c r="Q228" s="2">
        <v>43248</v>
      </c>
      <c r="R228" s="2">
        <v>43190</v>
      </c>
      <c r="S228" t="s">
        <v>57</v>
      </c>
    </row>
    <row r="229" spans="1:19">
      <c r="A229">
        <v>2018</v>
      </c>
      <c r="B229" s="2">
        <v>43101</v>
      </c>
      <c r="C229" s="2">
        <v>43190</v>
      </c>
      <c r="D229" s="3" t="s">
        <v>53</v>
      </c>
      <c r="E229" s="4" t="s">
        <v>80</v>
      </c>
      <c r="F229" s="6" t="s">
        <v>118</v>
      </c>
      <c r="G229" s="6" t="s">
        <v>119</v>
      </c>
      <c r="H229" s="7"/>
      <c r="I229" s="8" t="s">
        <v>183</v>
      </c>
      <c r="J229" s="7"/>
      <c r="K229" s="7"/>
      <c r="L229" s="45">
        <v>15415</v>
      </c>
      <c r="M229" s="45">
        <v>15415</v>
      </c>
      <c r="P229" t="s">
        <v>56</v>
      </c>
      <c r="Q229" s="2">
        <v>43248</v>
      </c>
      <c r="R229" s="2">
        <v>43190</v>
      </c>
      <c r="S229" t="s">
        <v>57</v>
      </c>
    </row>
    <row r="230" spans="1:19">
      <c r="A230">
        <v>2018</v>
      </c>
      <c r="B230" s="2">
        <v>43101</v>
      </c>
      <c r="C230" s="2">
        <v>43190</v>
      </c>
      <c r="D230" s="3" t="s">
        <v>53</v>
      </c>
      <c r="E230" s="4" t="s">
        <v>80</v>
      </c>
      <c r="F230" s="6" t="s">
        <v>120</v>
      </c>
      <c r="G230" s="6" t="s">
        <v>121</v>
      </c>
      <c r="H230" s="7"/>
      <c r="I230" s="8" t="s">
        <v>183</v>
      </c>
      <c r="J230" s="7"/>
      <c r="K230" s="7"/>
      <c r="L230" s="45">
        <v>37972.11</v>
      </c>
      <c r="M230" s="45">
        <v>37972.11</v>
      </c>
      <c r="P230" t="s">
        <v>56</v>
      </c>
      <c r="Q230" s="2">
        <v>43248</v>
      </c>
      <c r="R230" s="2">
        <v>43190</v>
      </c>
      <c r="S230" t="s">
        <v>57</v>
      </c>
    </row>
    <row r="231" spans="1:19">
      <c r="A231">
        <v>2018</v>
      </c>
      <c r="B231" s="2">
        <v>43101</v>
      </c>
      <c r="C231" s="2">
        <v>43190</v>
      </c>
      <c r="D231" s="3" t="s">
        <v>53</v>
      </c>
      <c r="E231" s="4" t="s">
        <v>80</v>
      </c>
      <c r="F231" s="6" t="s">
        <v>122</v>
      </c>
      <c r="G231" s="6" t="s">
        <v>123</v>
      </c>
      <c r="H231" s="7"/>
      <c r="I231" s="8" t="s">
        <v>183</v>
      </c>
      <c r="J231" s="7"/>
      <c r="K231" s="7"/>
      <c r="L231" s="45">
        <v>1457.7</v>
      </c>
      <c r="M231" s="45">
        <v>1457.7</v>
      </c>
      <c r="P231" t="s">
        <v>56</v>
      </c>
      <c r="Q231" s="2">
        <v>43248</v>
      </c>
      <c r="R231" s="2">
        <v>43190</v>
      </c>
      <c r="S231" t="s">
        <v>57</v>
      </c>
    </row>
    <row r="232" spans="1:19">
      <c r="A232">
        <v>2018</v>
      </c>
      <c r="B232" s="2">
        <v>43101</v>
      </c>
      <c r="C232" s="2">
        <v>43190</v>
      </c>
      <c r="D232" s="3" t="s">
        <v>53</v>
      </c>
      <c r="E232" s="4" t="s">
        <v>80</v>
      </c>
      <c r="F232" s="6" t="s">
        <v>124</v>
      </c>
      <c r="G232" s="6" t="s">
        <v>64</v>
      </c>
      <c r="H232" s="7"/>
      <c r="I232" s="8" t="s">
        <v>183</v>
      </c>
      <c r="J232" s="7"/>
      <c r="K232" s="7"/>
      <c r="L232" s="45">
        <v>8554.75</v>
      </c>
      <c r="M232" s="45">
        <v>8554.75</v>
      </c>
      <c r="P232" t="s">
        <v>56</v>
      </c>
      <c r="Q232" s="2">
        <v>43248</v>
      </c>
      <c r="R232" s="2">
        <v>43190</v>
      </c>
      <c r="S232" t="s">
        <v>57</v>
      </c>
    </row>
    <row r="233" spans="1:19">
      <c r="A233">
        <v>2018</v>
      </c>
      <c r="B233" s="2">
        <v>43101</v>
      </c>
      <c r="C233" s="2">
        <v>43190</v>
      </c>
      <c r="D233" s="3" t="s">
        <v>53</v>
      </c>
      <c r="E233" s="4" t="s">
        <v>80</v>
      </c>
      <c r="F233" s="6" t="s">
        <v>125</v>
      </c>
      <c r="G233" s="6" t="s">
        <v>126</v>
      </c>
      <c r="H233" s="7"/>
      <c r="I233" s="8" t="s">
        <v>183</v>
      </c>
      <c r="J233" s="7"/>
      <c r="K233" s="7"/>
      <c r="L233" s="45">
        <v>32032.87</v>
      </c>
      <c r="M233" s="48">
        <v>31854.07</v>
      </c>
      <c r="P233" t="s">
        <v>56</v>
      </c>
      <c r="Q233" s="2">
        <v>43248</v>
      </c>
      <c r="R233" s="2">
        <v>43190</v>
      </c>
      <c r="S233" t="s">
        <v>57</v>
      </c>
    </row>
    <row r="234" spans="1:19">
      <c r="A234">
        <v>2018</v>
      </c>
      <c r="B234" s="2">
        <v>43101</v>
      </c>
      <c r="C234" s="2">
        <v>43190</v>
      </c>
      <c r="D234" s="3" t="s">
        <v>53</v>
      </c>
      <c r="E234" s="4" t="s">
        <v>80</v>
      </c>
      <c r="F234" s="6" t="s">
        <v>127</v>
      </c>
      <c r="G234" s="6" t="s">
        <v>128</v>
      </c>
      <c r="H234" s="7"/>
      <c r="I234" s="8" t="s">
        <v>183</v>
      </c>
      <c r="J234" s="7"/>
      <c r="K234" s="7"/>
      <c r="L234" s="45">
        <v>46913.11</v>
      </c>
      <c r="M234" s="48">
        <v>45875.78</v>
      </c>
      <c r="P234" t="s">
        <v>56</v>
      </c>
      <c r="Q234" s="2">
        <v>43248</v>
      </c>
      <c r="R234" s="2">
        <v>43190</v>
      </c>
      <c r="S234" t="s">
        <v>57</v>
      </c>
    </row>
    <row r="235" spans="1:19">
      <c r="A235">
        <v>2018</v>
      </c>
      <c r="B235" s="2">
        <v>43101</v>
      </c>
      <c r="C235" s="2">
        <v>43190</v>
      </c>
      <c r="D235" s="3" t="s">
        <v>53</v>
      </c>
      <c r="E235" s="4" t="s">
        <v>80</v>
      </c>
      <c r="F235" s="6" t="s">
        <v>129</v>
      </c>
      <c r="G235" s="6" t="s">
        <v>130</v>
      </c>
      <c r="H235" s="7"/>
      <c r="I235" s="8" t="s">
        <v>183</v>
      </c>
      <c r="J235" s="7"/>
      <c r="K235" s="7"/>
      <c r="L235" s="45">
        <v>434006.8</v>
      </c>
      <c r="M235" s="45">
        <v>434006.8</v>
      </c>
      <c r="P235" t="s">
        <v>56</v>
      </c>
      <c r="Q235" s="2">
        <v>43248</v>
      </c>
      <c r="R235" s="2">
        <v>43190</v>
      </c>
      <c r="S235" t="s">
        <v>57</v>
      </c>
    </row>
    <row r="236" spans="1:19">
      <c r="A236">
        <v>2018</v>
      </c>
      <c r="B236" s="2">
        <v>43101</v>
      </c>
      <c r="C236" s="2">
        <v>43190</v>
      </c>
      <c r="D236" s="3" t="s">
        <v>53</v>
      </c>
      <c r="E236" s="4" t="s">
        <v>131</v>
      </c>
      <c r="G236" s="4" t="s">
        <v>132</v>
      </c>
      <c r="H236" s="11"/>
      <c r="I236" s="8" t="s">
        <v>183</v>
      </c>
      <c r="J236" s="11"/>
      <c r="K236" s="11"/>
      <c r="L236" s="46">
        <v>1467808.54</v>
      </c>
      <c r="M236" s="47">
        <v>1306581.56</v>
      </c>
      <c r="P236" t="s">
        <v>56</v>
      </c>
      <c r="Q236" s="2">
        <v>43248</v>
      </c>
      <c r="R236" s="2">
        <v>43190</v>
      </c>
      <c r="S236" t="s">
        <v>57</v>
      </c>
    </row>
    <row r="237" spans="1:19">
      <c r="A237">
        <v>2018</v>
      </c>
      <c r="B237" s="2">
        <v>43101</v>
      </c>
      <c r="C237" s="2">
        <v>43190</v>
      </c>
      <c r="D237" s="3" t="s">
        <v>53</v>
      </c>
      <c r="E237" s="4" t="s">
        <v>131</v>
      </c>
      <c r="F237" s="6" t="s">
        <v>133</v>
      </c>
      <c r="G237" s="6" t="s">
        <v>134</v>
      </c>
      <c r="H237" s="7"/>
      <c r="I237" s="8" t="s">
        <v>183</v>
      </c>
      <c r="J237" s="7"/>
      <c r="K237" s="7"/>
      <c r="L237" s="45">
        <v>342765.3</v>
      </c>
      <c r="M237" s="45">
        <v>342765.3</v>
      </c>
      <c r="P237" t="s">
        <v>56</v>
      </c>
      <c r="Q237" s="2">
        <v>43248</v>
      </c>
      <c r="R237" s="2">
        <v>43190</v>
      </c>
      <c r="S237" t="s">
        <v>57</v>
      </c>
    </row>
    <row r="238" spans="1:19">
      <c r="A238">
        <v>2018</v>
      </c>
      <c r="B238" s="2">
        <v>43101</v>
      </c>
      <c r="C238" s="2">
        <v>43190</v>
      </c>
      <c r="D238" s="3" t="s">
        <v>53</v>
      </c>
      <c r="E238" s="4" t="s">
        <v>131</v>
      </c>
      <c r="F238" s="6" t="s">
        <v>135</v>
      </c>
      <c r="G238" s="6" t="s">
        <v>136</v>
      </c>
      <c r="H238" s="7"/>
      <c r="I238" s="8" t="s">
        <v>183</v>
      </c>
      <c r="J238" s="7"/>
      <c r="K238" s="7"/>
      <c r="L238" s="45">
        <v>92610.9</v>
      </c>
      <c r="M238" s="48">
        <v>79937</v>
      </c>
      <c r="P238" t="s">
        <v>56</v>
      </c>
      <c r="Q238" s="2">
        <v>43248</v>
      </c>
      <c r="R238" s="2">
        <v>43190</v>
      </c>
      <c r="S238" t="s">
        <v>57</v>
      </c>
    </row>
    <row r="239" spans="1:19">
      <c r="A239">
        <v>2018</v>
      </c>
      <c r="B239" s="2">
        <v>43101</v>
      </c>
      <c r="C239" s="2">
        <v>43190</v>
      </c>
      <c r="D239" s="3" t="s">
        <v>53</v>
      </c>
      <c r="E239" s="4" t="s">
        <v>131</v>
      </c>
      <c r="F239" s="6" t="s">
        <v>137</v>
      </c>
      <c r="G239" s="6" t="s">
        <v>138</v>
      </c>
      <c r="H239" s="7"/>
      <c r="I239" s="8" t="s">
        <v>183</v>
      </c>
      <c r="J239" s="7"/>
      <c r="K239" s="7"/>
      <c r="L239" s="45">
        <v>46766.239999999998</v>
      </c>
      <c r="M239" s="45">
        <v>46766.239999999998</v>
      </c>
      <c r="P239" t="s">
        <v>56</v>
      </c>
      <c r="Q239" s="2">
        <v>43248</v>
      </c>
      <c r="R239" s="2">
        <v>43190</v>
      </c>
      <c r="S239" t="s">
        <v>57</v>
      </c>
    </row>
    <row r="240" spans="1:19">
      <c r="A240">
        <v>2018</v>
      </c>
      <c r="B240" s="2">
        <v>43101</v>
      </c>
      <c r="C240" s="2">
        <v>43190</v>
      </c>
      <c r="D240" s="3" t="s">
        <v>53</v>
      </c>
      <c r="E240" s="4" t="s">
        <v>131</v>
      </c>
      <c r="F240" s="6" t="s">
        <v>139</v>
      </c>
      <c r="G240" s="6" t="s">
        <v>140</v>
      </c>
      <c r="H240" s="7"/>
      <c r="I240" s="8" t="s">
        <v>183</v>
      </c>
      <c r="J240" s="7"/>
      <c r="K240" s="7"/>
      <c r="L240" s="45">
        <v>5700</v>
      </c>
      <c r="M240" s="45">
        <v>5700</v>
      </c>
      <c r="P240" t="s">
        <v>56</v>
      </c>
      <c r="Q240" s="2">
        <v>43248</v>
      </c>
      <c r="R240" s="2">
        <v>43190</v>
      </c>
      <c r="S240" t="s">
        <v>57</v>
      </c>
    </row>
    <row r="241" spans="1:19">
      <c r="A241">
        <v>2018</v>
      </c>
      <c r="B241" s="2">
        <v>43101</v>
      </c>
      <c r="C241" s="2">
        <v>43190</v>
      </c>
      <c r="D241" s="3" t="s">
        <v>53</v>
      </c>
      <c r="E241" s="4" t="s">
        <v>131</v>
      </c>
      <c r="F241" s="6" t="s">
        <v>141</v>
      </c>
      <c r="G241" s="6" t="s">
        <v>142</v>
      </c>
      <c r="H241" s="7"/>
      <c r="I241" s="8" t="s">
        <v>183</v>
      </c>
      <c r="J241" s="7"/>
      <c r="K241" s="7"/>
      <c r="L241" s="45">
        <v>40445.72</v>
      </c>
      <c r="M241" s="45">
        <v>40445.72</v>
      </c>
      <c r="P241" t="s">
        <v>56</v>
      </c>
      <c r="Q241" s="2">
        <v>43248</v>
      </c>
      <c r="R241" s="2">
        <v>43190</v>
      </c>
      <c r="S241" t="s">
        <v>57</v>
      </c>
    </row>
    <row r="242" spans="1:19">
      <c r="A242">
        <v>2018</v>
      </c>
      <c r="B242" s="2">
        <v>43101</v>
      </c>
      <c r="C242" s="2">
        <v>43190</v>
      </c>
      <c r="D242" s="3" t="s">
        <v>53</v>
      </c>
      <c r="E242" s="4" t="s">
        <v>131</v>
      </c>
      <c r="F242" s="6" t="s">
        <v>143</v>
      </c>
      <c r="G242" s="6" t="s">
        <v>144</v>
      </c>
      <c r="H242" s="7"/>
      <c r="I242" s="8" t="s">
        <v>183</v>
      </c>
      <c r="J242" s="7"/>
      <c r="K242" s="7"/>
      <c r="L242" s="45">
        <v>1119</v>
      </c>
      <c r="M242" s="45">
        <v>1119</v>
      </c>
      <c r="P242" t="s">
        <v>56</v>
      </c>
      <c r="Q242" s="2">
        <v>43248</v>
      </c>
      <c r="R242" s="2">
        <v>43190</v>
      </c>
      <c r="S242" t="s">
        <v>57</v>
      </c>
    </row>
    <row r="243" spans="1:19">
      <c r="A243">
        <v>2018</v>
      </c>
      <c r="B243" s="2">
        <v>43101</v>
      </c>
      <c r="C243" s="2">
        <v>43190</v>
      </c>
      <c r="D243" s="3" t="s">
        <v>53</v>
      </c>
      <c r="E243" s="4" t="s">
        <v>131</v>
      </c>
      <c r="F243" s="6" t="s">
        <v>145</v>
      </c>
      <c r="G243" s="6" t="s">
        <v>64</v>
      </c>
      <c r="H243" s="7"/>
      <c r="I243" s="8" t="s">
        <v>183</v>
      </c>
      <c r="J243" s="7"/>
      <c r="K243" s="7"/>
      <c r="L243" s="45">
        <v>224757.49</v>
      </c>
      <c r="M243" s="48">
        <v>215882.33</v>
      </c>
      <c r="P243" t="s">
        <v>56</v>
      </c>
      <c r="Q243" s="2">
        <v>43248</v>
      </c>
      <c r="R243" s="2">
        <v>43190</v>
      </c>
      <c r="S243" t="s">
        <v>57</v>
      </c>
    </row>
    <row r="244" spans="1:19">
      <c r="A244">
        <v>2018</v>
      </c>
      <c r="B244" s="2">
        <v>43101</v>
      </c>
      <c r="C244" s="2">
        <v>43190</v>
      </c>
      <c r="D244" s="3" t="s">
        <v>53</v>
      </c>
      <c r="E244" s="4" t="s">
        <v>131</v>
      </c>
      <c r="F244" s="6" t="s">
        <v>146</v>
      </c>
      <c r="G244" s="6" t="s">
        <v>147</v>
      </c>
      <c r="H244" s="7"/>
      <c r="I244" s="8" t="s">
        <v>183</v>
      </c>
      <c r="J244" s="7"/>
      <c r="K244" s="7"/>
      <c r="L244" s="45">
        <v>8016.4</v>
      </c>
      <c r="M244" s="45">
        <v>8016.4</v>
      </c>
      <c r="P244" t="s">
        <v>56</v>
      </c>
      <c r="Q244" s="2">
        <v>43248</v>
      </c>
      <c r="R244" s="2">
        <v>43190</v>
      </c>
      <c r="S244" t="s">
        <v>57</v>
      </c>
    </row>
    <row r="245" spans="1:19">
      <c r="A245">
        <v>2018</v>
      </c>
      <c r="B245" s="2">
        <v>43101</v>
      </c>
      <c r="C245" s="2">
        <v>43190</v>
      </c>
      <c r="D245" s="3" t="s">
        <v>53</v>
      </c>
      <c r="E245" s="4" t="s">
        <v>131</v>
      </c>
      <c r="F245" s="6" t="s">
        <v>148</v>
      </c>
      <c r="G245" s="6" t="s">
        <v>149</v>
      </c>
      <c r="H245" s="7"/>
      <c r="I245" s="8" t="s">
        <v>183</v>
      </c>
      <c r="J245" s="7"/>
      <c r="K245" s="7"/>
      <c r="L245" s="45">
        <v>19087.990000000002</v>
      </c>
      <c r="M245" s="45">
        <v>19087.990000000002</v>
      </c>
      <c r="P245" t="s">
        <v>56</v>
      </c>
      <c r="Q245" s="2">
        <v>43248</v>
      </c>
      <c r="R245" s="2">
        <v>43190</v>
      </c>
      <c r="S245" t="s">
        <v>57</v>
      </c>
    </row>
    <row r="246" spans="1:19">
      <c r="A246">
        <v>2018</v>
      </c>
      <c r="B246" s="2">
        <v>43101</v>
      </c>
      <c r="C246" s="2">
        <v>43190</v>
      </c>
      <c r="D246" s="3" t="s">
        <v>53</v>
      </c>
      <c r="E246" s="4" t="s">
        <v>131</v>
      </c>
      <c r="F246" s="6" t="s">
        <v>150</v>
      </c>
      <c r="G246" s="6" t="s">
        <v>151</v>
      </c>
      <c r="H246" s="7"/>
      <c r="I246" s="8" t="s">
        <v>183</v>
      </c>
      <c r="J246" s="7"/>
      <c r="K246" s="7"/>
      <c r="L246" s="45">
        <v>2876.8</v>
      </c>
      <c r="M246" s="45">
        <v>2876.8</v>
      </c>
      <c r="P246" t="s">
        <v>56</v>
      </c>
      <c r="Q246" s="2">
        <v>43248</v>
      </c>
      <c r="R246" s="2">
        <v>43190</v>
      </c>
      <c r="S246" t="s">
        <v>57</v>
      </c>
    </row>
    <row r="247" spans="1:19">
      <c r="A247">
        <v>2018</v>
      </c>
      <c r="B247" s="2">
        <v>43101</v>
      </c>
      <c r="C247" s="2">
        <v>43190</v>
      </c>
      <c r="D247" s="3" t="s">
        <v>53</v>
      </c>
      <c r="E247" s="4" t="s">
        <v>131</v>
      </c>
      <c r="F247" s="6" t="s">
        <v>152</v>
      </c>
      <c r="G247" s="6" t="s">
        <v>153</v>
      </c>
      <c r="H247" s="7"/>
      <c r="I247" s="8" t="s">
        <v>183</v>
      </c>
      <c r="J247" s="7"/>
      <c r="K247" s="7"/>
      <c r="L247" s="45">
        <v>3248</v>
      </c>
      <c r="M247" s="45">
        <v>3248</v>
      </c>
      <c r="P247" t="s">
        <v>56</v>
      </c>
      <c r="Q247" s="2">
        <v>43248</v>
      </c>
      <c r="R247" s="2">
        <v>43190</v>
      </c>
      <c r="S247" t="s">
        <v>57</v>
      </c>
    </row>
    <row r="248" spans="1:19">
      <c r="A248">
        <v>2018</v>
      </c>
      <c r="B248" s="2">
        <v>43101</v>
      </c>
      <c r="C248" s="2">
        <v>43190</v>
      </c>
      <c r="D248" s="3" t="s">
        <v>53</v>
      </c>
      <c r="E248" s="4" t="s">
        <v>131</v>
      </c>
      <c r="F248" s="6" t="s">
        <v>154</v>
      </c>
      <c r="G248" s="6" t="s">
        <v>155</v>
      </c>
      <c r="H248" s="7"/>
      <c r="I248" s="8" t="s">
        <v>183</v>
      </c>
      <c r="J248" s="7"/>
      <c r="K248" s="7"/>
      <c r="L248" s="45">
        <v>16558.2</v>
      </c>
      <c r="M248" s="45">
        <v>16558.2</v>
      </c>
      <c r="P248" t="s">
        <v>56</v>
      </c>
      <c r="Q248" s="2">
        <v>43248</v>
      </c>
      <c r="R248" s="2">
        <v>43190</v>
      </c>
      <c r="S248" t="s">
        <v>57</v>
      </c>
    </row>
    <row r="249" spans="1:19">
      <c r="A249">
        <v>2018</v>
      </c>
      <c r="B249" s="2">
        <v>43101</v>
      </c>
      <c r="C249" s="2">
        <v>43190</v>
      </c>
      <c r="D249" s="3" t="s">
        <v>53</v>
      </c>
      <c r="E249" s="4" t="s">
        <v>131</v>
      </c>
      <c r="F249" s="6" t="s">
        <v>156</v>
      </c>
      <c r="G249" s="6" t="s">
        <v>157</v>
      </c>
      <c r="H249" s="7"/>
      <c r="I249" s="8" t="s">
        <v>183</v>
      </c>
      <c r="J249" s="7"/>
      <c r="K249" s="7"/>
      <c r="L249" s="45">
        <v>13546</v>
      </c>
      <c r="M249" s="45">
        <v>13546</v>
      </c>
      <c r="P249" t="s">
        <v>56</v>
      </c>
      <c r="Q249" s="2">
        <v>43248</v>
      </c>
      <c r="R249" s="2">
        <v>43190</v>
      </c>
      <c r="S249" t="s">
        <v>57</v>
      </c>
    </row>
    <row r="250" spans="1:19">
      <c r="A250">
        <v>2018</v>
      </c>
      <c r="B250" s="2">
        <v>43101</v>
      </c>
      <c r="C250" s="2">
        <v>43190</v>
      </c>
      <c r="D250" s="3" t="s">
        <v>53</v>
      </c>
      <c r="E250" s="4" t="s">
        <v>131</v>
      </c>
      <c r="F250" s="6" t="s">
        <v>158</v>
      </c>
      <c r="G250" s="6" t="s">
        <v>159</v>
      </c>
      <c r="H250" s="7"/>
      <c r="I250" s="8" t="s">
        <v>183</v>
      </c>
      <c r="J250" s="7"/>
      <c r="K250" s="7"/>
      <c r="L250" s="45">
        <v>242092</v>
      </c>
      <c r="M250" s="45">
        <v>242092</v>
      </c>
      <c r="P250" t="s">
        <v>56</v>
      </c>
      <c r="Q250" s="2">
        <v>43248</v>
      </c>
      <c r="R250" s="2">
        <v>43190</v>
      </c>
      <c r="S250" t="s">
        <v>57</v>
      </c>
    </row>
    <row r="251" spans="1:19">
      <c r="A251">
        <v>2018</v>
      </c>
      <c r="B251" s="2">
        <v>43101</v>
      </c>
      <c r="C251" s="2">
        <v>43190</v>
      </c>
      <c r="D251" s="3" t="s">
        <v>53</v>
      </c>
      <c r="E251" s="4" t="s">
        <v>131</v>
      </c>
      <c r="F251" s="6" t="s">
        <v>160</v>
      </c>
      <c r="G251" s="6" t="s">
        <v>161</v>
      </c>
      <c r="H251" s="7"/>
      <c r="I251" s="8" t="s">
        <v>183</v>
      </c>
      <c r="J251" s="7"/>
      <c r="K251" s="7"/>
      <c r="L251" s="45">
        <v>181733.35</v>
      </c>
      <c r="M251" s="48">
        <v>141191.35</v>
      </c>
      <c r="P251" t="s">
        <v>56</v>
      </c>
      <c r="Q251" s="2">
        <v>43248</v>
      </c>
      <c r="R251" s="2">
        <v>43190</v>
      </c>
      <c r="S251" t="s">
        <v>57</v>
      </c>
    </row>
    <row r="252" spans="1:19">
      <c r="A252">
        <v>2018</v>
      </c>
      <c r="B252" s="2">
        <v>43101</v>
      </c>
      <c r="C252" s="2">
        <v>43190</v>
      </c>
      <c r="D252" s="3" t="s">
        <v>53</v>
      </c>
      <c r="E252" s="4" t="s">
        <v>131</v>
      </c>
      <c r="F252" s="6" t="s">
        <v>162</v>
      </c>
      <c r="G252" s="6" t="s">
        <v>163</v>
      </c>
      <c r="H252" s="7"/>
      <c r="I252" s="8" t="s">
        <v>183</v>
      </c>
      <c r="J252" s="7"/>
      <c r="K252" s="7"/>
      <c r="L252" s="45">
        <v>193460.76</v>
      </c>
      <c r="M252" s="48">
        <v>100171.24</v>
      </c>
      <c r="P252" t="s">
        <v>56</v>
      </c>
      <c r="Q252" s="2">
        <v>43248</v>
      </c>
      <c r="R252" s="2">
        <v>43190</v>
      </c>
      <c r="S252" t="s">
        <v>57</v>
      </c>
    </row>
    <row r="253" spans="1:19">
      <c r="A253">
        <v>2018</v>
      </c>
      <c r="B253" s="2">
        <v>43101</v>
      </c>
      <c r="C253" s="2">
        <v>43190</v>
      </c>
      <c r="D253" s="3" t="s">
        <v>53</v>
      </c>
      <c r="E253" s="4" t="s">
        <v>131</v>
      </c>
      <c r="F253" s="6" t="s">
        <v>164</v>
      </c>
      <c r="G253" s="6" t="s">
        <v>165</v>
      </c>
      <c r="H253" s="7"/>
      <c r="I253" s="8" t="s">
        <v>183</v>
      </c>
      <c r="J253" s="7"/>
      <c r="K253" s="7"/>
      <c r="L253" s="45">
        <v>13618.4</v>
      </c>
      <c r="M253" s="48">
        <v>7772</v>
      </c>
      <c r="P253" t="s">
        <v>56</v>
      </c>
      <c r="Q253" s="2">
        <v>43248</v>
      </c>
      <c r="R253" s="2">
        <v>43190</v>
      </c>
      <c r="S253" t="s">
        <v>57</v>
      </c>
    </row>
    <row r="254" spans="1:19">
      <c r="A254">
        <v>2018</v>
      </c>
      <c r="B254" s="2">
        <v>43101</v>
      </c>
      <c r="C254" s="2">
        <v>43190</v>
      </c>
      <c r="D254" s="3" t="s">
        <v>53</v>
      </c>
      <c r="E254" s="4" t="s">
        <v>131</v>
      </c>
      <c r="F254" s="6" t="s">
        <v>166</v>
      </c>
      <c r="G254" s="6" t="s">
        <v>167</v>
      </c>
      <c r="H254" s="7"/>
      <c r="I254" s="8" t="s">
        <v>183</v>
      </c>
      <c r="J254" s="7"/>
      <c r="K254" s="7"/>
      <c r="L254" s="45">
        <v>483.98</v>
      </c>
      <c r="M254" s="45">
        <v>483.98</v>
      </c>
      <c r="P254" t="s">
        <v>56</v>
      </c>
      <c r="Q254" s="2">
        <v>43248</v>
      </c>
      <c r="R254" s="2">
        <v>43190</v>
      </c>
      <c r="S254" t="s">
        <v>57</v>
      </c>
    </row>
    <row r="255" spans="1:19">
      <c r="A255">
        <v>2018</v>
      </c>
      <c r="B255" s="2">
        <v>43101</v>
      </c>
      <c r="C255" s="2">
        <v>43190</v>
      </c>
      <c r="D255" s="3" t="s">
        <v>53</v>
      </c>
      <c r="E255" s="4" t="s">
        <v>131</v>
      </c>
      <c r="F255" s="6" t="s">
        <v>168</v>
      </c>
      <c r="G255" s="6" t="s">
        <v>169</v>
      </c>
      <c r="H255" s="7"/>
      <c r="I255" s="8" t="s">
        <v>183</v>
      </c>
      <c r="J255" s="7"/>
      <c r="K255" s="7"/>
      <c r="L255" s="45">
        <v>18922.009999999998</v>
      </c>
      <c r="M255" s="45">
        <v>18922.009999999998</v>
      </c>
      <c r="P255" t="s">
        <v>56</v>
      </c>
      <c r="Q255" s="2">
        <v>43248</v>
      </c>
      <c r="R255" s="2">
        <v>43190</v>
      </c>
      <c r="S255" t="s">
        <v>57</v>
      </c>
    </row>
    <row r="256" spans="1:19">
      <c r="A256">
        <v>2018</v>
      </c>
      <c r="B256" s="2">
        <v>43101</v>
      </c>
      <c r="C256" s="2">
        <v>43190</v>
      </c>
      <c r="D256" s="3" t="s">
        <v>53</v>
      </c>
      <c r="E256" s="4" t="s">
        <v>170</v>
      </c>
      <c r="G256" s="4" t="s">
        <v>171</v>
      </c>
      <c r="H256" s="11"/>
      <c r="I256" s="8" t="s">
        <v>183</v>
      </c>
      <c r="J256" s="11"/>
      <c r="K256" s="11"/>
      <c r="L256" s="46">
        <v>3921.96</v>
      </c>
      <c r="M256" s="46">
        <v>3921.96</v>
      </c>
      <c r="P256" t="s">
        <v>56</v>
      </c>
      <c r="Q256" s="2">
        <v>43248</v>
      </c>
      <c r="R256" s="2">
        <v>43190</v>
      </c>
      <c r="S256" t="s">
        <v>57</v>
      </c>
    </row>
    <row r="257" spans="1:19">
      <c r="A257">
        <v>2018</v>
      </c>
      <c r="B257" s="2">
        <v>43101</v>
      </c>
      <c r="C257" s="2">
        <v>43190</v>
      </c>
      <c r="D257" s="3" t="s">
        <v>53</v>
      </c>
      <c r="E257" s="4" t="s">
        <v>170</v>
      </c>
      <c r="F257" s="6" t="s">
        <v>172</v>
      </c>
      <c r="G257" s="6" t="s">
        <v>173</v>
      </c>
      <c r="H257" s="7"/>
      <c r="I257" s="8" t="s">
        <v>183</v>
      </c>
      <c r="J257" s="7"/>
      <c r="K257" s="7"/>
      <c r="L257" s="45">
        <v>3921.96</v>
      </c>
      <c r="M257" s="45">
        <v>3921.96</v>
      </c>
      <c r="P257" t="s">
        <v>56</v>
      </c>
      <c r="Q257" s="2">
        <v>43248</v>
      </c>
      <c r="R257" s="2">
        <v>43190</v>
      </c>
      <c r="S257" t="s">
        <v>57</v>
      </c>
    </row>
    <row r="258" spans="1:19">
      <c r="A258">
        <v>2018</v>
      </c>
      <c r="B258" s="2">
        <v>43101</v>
      </c>
      <c r="C258" s="2">
        <v>43190</v>
      </c>
      <c r="D258" s="3" t="s">
        <v>53</v>
      </c>
      <c r="E258" s="4" t="s">
        <v>174</v>
      </c>
      <c r="G258" s="4" t="s">
        <v>175</v>
      </c>
      <c r="H258" s="11"/>
      <c r="I258" s="8" t="s">
        <v>183</v>
      </c>
      <c r="J258" s="11"/>
      <c r="K258" s="11"/>
      <c r="L258" s="46">
        <v>1165800</v>
      </c>
      <c r="M258" s="47">
        <v>582900</v>
      </c>
      <c r="P258" t="s">
        <v>56</v>
      </c>
      <c r="Q258" s="2">
        <v>43248</v>
      </c>
      <c r="R258" s="2">
        <v>43190</v>
      </c>
      <c r="S258" t="s">
        <v>57</v>
      </c>
    </row>
    <row r="259" spans="1:19">
      <c r="A259">
        <v>2018</v>
      </c>
      <c r="B259" s="2">
        <v>43101</v>
      </c>
      <c r="C259" s="2">
        <v>43190</v>
      </c>
      <c r="D259" s="3" t="s">
        <v>53</v>
      </c>
      <c r="E259" s="4" t="s">
        <v>174</v>
      </c>
      <c r="F259" s="6" t="s">
        <v>176</v>
      </c>
      <c r="G259" s="6" t="s">
        <v>177</v>
      </c>
      <c r="H259" s="7"/>
      <c r="I259" s="8" t="s">
        <v>183</v>
      </c>
      <c r="J259" s="7"/>
      <c r="K259" s="7"/>
      <c r="L259" s="45">
        <v>777200</v>
      </c>
      <c r="M259" s="48">
        <v>388600</v>
      </c>
      <c r="P259" t="s">
        <v>56</v>
      </c>
      <c r="Q259" s="2">
        <v>43248</v>
      </c>
      <c r="R259" s="2">
        <v>43190</v>
      </c>
      <c r="S259" t="s">
        <v>57</v>
      </c>
    </row>
    <row r="260" spans="1:19">
      <c r="A260">
        <v>2018</v>
      </c>
      <c r="B260" s="2">
        <v>43101</v>
      </c>
      <c r="C260" s="2">
        <v>43190</v>
      </c>
      <c r="D260" s="3" t="s">
        <v>53</v>
      </c>
      <c r="E260" s="4" t="s">
        <v>174</v>
      </c>
      <c r="F260" s="6" t="s">
        <v>178</v>
      </c>
      <c r="G260" s="6" t="s">
        <v>179</v>
      </c>
      <c r="H260" s="7"/>
      <c r="I260" s="8" t="s">
        <v>183</v>
      </c>
      <c r="J260" s="7"/>
      <c r="K260" s="7"/>
      <c r="L260" s="45">
        <v>388600</v>
      </c>
      <c r="M260" s="48">
        <v>194300</v>
      </c>
      <c r="P260" t="s">
        <v>56</v>
      </c>
      <c r="Q260" s="2">
        <v>43248</v>
      </c>
      <c r="R260" s="2">
        <v>43190</v>
      </c>
      <c r="S260" t="s">
        <v>57</v>
      </c>
    </row>
    <row r="261" spans="1:19">
      <c r="A261">
        <v>2018</v>
      </c>
      <c r="B261" s="2">
        <v>43101</v>
      </c>
      <c r="C261" s="2">
        <v>43190</v>
      </c>
      <c r="D261" s="3" t="s">
        <v>53</v>
      </c>
      <c r="E261" s="5" t="s">
        <v>180</v>
      </c>
      <c r="G261" s="5" t="s">
        <v>181</v>
      </c>
      <c r="H261" s="12"/>
      <c r="I261" s="8" t="s">
        <v>183</v>
      </c>
      <c r="J261" s="12"/>
      <c r="K261" s="12"/>
      <c r="L261" s="44">
        <v>388600</v>
      </c>
      <c r="M261" s="47">
        <v>194300</v>
      </c>
      <c r="P261" t="s">
        <v>56</v>
      </c>
      <c r="Q261" s="2">
        <v>43248</v>
      </c>
      <c r="R261" s="2">
        <v>43190</v>
      </c>
      <c r="S261" t="s">
        <v>57</v>
      </c>
    </row>
    <row r="262" spans="1:19">
      <c r="A262">
        <v>2018</v>
      </c>
      <c r="B262" s="2">
        <v>43101</v>
      </c>
      <c r="C262" s="2">
        <v>43190</v>
      </c>
      <c r="D262" s="3" t="s">
        <v>53</v>
      </c>
      <c r="E262" s="5" t="s">
        <v>180</v>
      </c>
      <c r="F262" s="13" t="s">
        <v>182</v>
      </c>
      <c r="G262" s="13" t="s">
        <v>179</v>
      </c>
      <c r="H262" s="14"/>
      <c r="I262" s="8" t="s">
        <v>183</v>
      </c>
      <c r="J262" s="14"/>
      <c r="K262" s="14"/>
      <c r="L262" s="49">
        <v>388600</v>
      </c>
      <c r="M262" s="48">
        <v>194300</v>
      </c>
      <c r="P262" t="s">
        <v>56</v>
      </c>
      <c r="Q262" s="2">
        <v>43248</v>
      </c>
      <c r="R262" s="2">
        <v>43190</v>
      </c>
      <c r="S262" t="s">
        <v>57</v>
      </c>
    </row>
    <row r="263" spans="1:19" s="20" customFormat="1" ht="15">
      <c r="A263" s="20">
        <v>2018</v>
      </c>
      <c r="B263" s="2">
        <v>43191</v>
      </c>
      <c r="C263" s="2">
        <v>43281</v>
      </c>
      <c r="D263" s="3" t="s">
        <v>53</v>
      </c>
      <c r="E263" s="4" t="s">
        <v>54</v>
      </c>
      <c r="F263" s="17" t="s">
        <v>185</v>
      </c>
      <c r="G263" s="17" t="s">
        <v>186</v>
      </c>
      <c r="I263" s="8" t="s">
        <v>183</v>
      </c>
      <c r="L263" s="50">
        <v>1178286.1200000001</v>
      </c>
      <c r="M263" s="50">
        <v>1178286.1200000001</v>
      </c>
      <c r="P263" s="20" t="s">
        <v>56</v>
      </c>
      <c r="Q263" s="2">
        <v>43312</v>
      </c>
      <c r="R263" s="2">
        <v>43281</v>
      </c>
      <c r="S263" s="20" t="s">
        <v>184</v>
      </c>
    </row>
    <row r="264" spans="1:19" s="20" customFormat="1">
      <c r="A264" s="20">
        <v>2018</v>
      </c>
      <c r="B264" s="2">
        <v>43191</v>
      </c>
      <c r="C264" s="2">
        <v>43281</v>
      </c>
      <c r="D264" s="3" t="s">
        <v>53</v>
      </c>
      <c r="E264" s="4" t="s">
        <v>54</v>
      </c>
      <c r="F264" s="18" t="s">
        <v>187</v>
      </c>
      <c r="G264" s="18" t="s">
        <v>188</v>
      </c>
      <c r="H264" s="7"/>
      <c r="I264" s="8" t="s">
        <v>183</v>
      </c>
      <c r="J264" s="7"/>
      <c r="K264" s="8"/>
      <c r="L264" s="38">
        <v>1131978.3899999999</v>
      </c>
      <c r="M264" s="38">
        <v>1131978.3899999999</v>
      </c>
      <c r="P264" s="20" t="s">
        <v>56</v>
      </c>
      <c r="Q264" s="2">
        <v>43312</v>
      </c>
      <c r="R264" s="2">
        <v>43281</v>
      </c>
      <c r="S264" s="20" t="s">
        <v>184</v>
      </c>
    </row>
    <row r="265" spans="1:19" s="20" customFormat="1">
      <c r="A265" s="20">
        <v>2018</v>
      </c>
      <c r="B265" s="2">
        <v>43191</v>
      </c>
      <c r="C265" s="2">
        <v>43281</v>
      </c>
      <c r="D265" s="3" t="s">
        <v>53</v>
      </c>
      <c r="E265" s="4" t="s">
        <v>54</v>
      </c>
      <c r="F265" s="18" t="s">
        <v>189</v>
      </c>
      <c r="G265" s="18" t="s">
        <v>190</v>
      </c>
      <c r="H265" s="7"/>
      <c r="I265" s="8" t="s">
        <v>183</v>
      </c>
      <c r="J265" s="7"/>
      <c r="K265" s="8"/>
      <c r="L265" s="38">
        <v>45583.81</v>
      </c>
      <c r="M265" s="38">
        <v>45583.81</v>
      </c>
      <c r="P265" s="20" t="s">
        <v>56</v>
      </c>
      <c r="Q265" s="2">
        <v>43312</v>
      </c>
      <c r="R265" s="2">
        <v>43281</v>
      </c>
      <c r="S265" s="20" t="s">
        <v>184</v>
      </c>
    </row>
    <row r="266" spans="1:19" s="20" customFormat="1">
      <c r="A266" s="20">
        <v>2018</v>
      </c>
      <c r="B266" s="2">
        <v>43191</v>
      </c>
      <c r="C266" s="2">
        <v>43281</v>
      </c>
      <c r="D266" s="3" t="s">
        <v>53</v>
      </c>
      <c r="E266" s="4" t="s">
        <v>54</v>
      </c>
      <c r="F266" s="18" t="s">
        <v>191</v>
      </c>
      <c r="G266" s="18" t="s">
        <v>192</v>
      </c>
      <c r="H266" s="7"/>
      <c r="I266" s="8" t="s">
        <v>183</v>
      </c>
      <c r="J266" s="7"/>
      <c r="K266" s="8"/>
      <c r="L266" s="54">
        <v>0</v>
      </c>
      <c r="M266" s="54">
        <v>0</v>
      </c>
      <c r="P266" s="20" t="s">
        <v>56</v>
      </c>
      <c r="Q266" s="2">
        <v>43312</v>
      </c>
      <c r="R266" s="2">
        <v>43281</v>
      </c>
      <c r="S266" s="20" t="s">
        <v>184</v>
      </c>
    </row>
    <row r="267" spans="1:19" s="20" customFormat="1">
      <c r="A267" s="20">
        <v>2018</v>
      </c>
      <c r="B267" s="2">
        <v>43191</v>
      </c>
      <c r="C267" s="2">
        <v>43281</v>
      </c>
      <c r="D267" s="3" t="s">
        <v>53</v>
      </c>
      <c r="E267" s="4" t="s">
        <v>54</v>
      </c>
      <c r="F267" s="18" t="s">
        <v>193</v>
      </c>
      <c r="G267" s="18" t="s">
        <v>194</v>
      </c>
      <c r="H267" s="7"/>
      <c r="I267" s="8" t="s">
        <v>183</v>
      </c>
      <c r="J267" s="9"/>
      <c r="K267" s="10"/>
      <c r="L267" s="38">
        <v>723.81</v>
      </c>
      <c r="M267" s="38">
        <v>723.81</v>
      </c>
      <c r="P267" s="20" t="s">
        <v>56</v>
      </c>
      <c r="Q267" s="2">
        <v>43312</v>
      </c>
      <c r="R267" s="2">
        <v>43281</v>
      </c>
      <c r="S267" s="20" t="s">
        <v>184</v>
      </c>
    </row>
    <row r="268" spans="1:19" s="20" customFormat="1">
      <c r="A268" s="20">
        <v>2018</v>
      </c>
      <c r="B268" s="2">
        <v>43191</v>
      </c>
      <c r="C268" s="2">
        <v>43281</v>
      </c>
      <c r="D268" s="3" t="s">
        <v>53</v>
      </c>
      <c r="E268" s="4" t="s">
        <v>54</v>
      </c>
      <c r="F268" s="18" t="s">
        <v>195</v>
      </c>
      <c r="G268" s="18" t="s">
        <v>196</v>
      </c>
      <c r="H268" s="11"/>
      <c r="I268" s="8" t="s">
        <v>183</v>
      </c>
      <c r="J268" s="11"/>
      <c r="K268" s="11"/>
      <c r="L268" s="38">
        <v>0.11</v>
      </c>
      <c r="M268" s="38">
        <v>0.11</v>
      </c>
      <c r="P268" s="20" t="s">
        <v>56</v>
      </c>
      <c r="Q268" s="2">
        <v>43312</v>
      </c>
      <c r="R268" s="2">
        <v>43281</v>
      </c>
      <c r="S268" s="20" t="s">
        <v>184</v>
      </c>
    </row>
    <row r="269" spans="1:19" s="20" customFormat="1" ht="15">
      <c r="A269" s="20">
        <v>2018</v>
      </c>
      <c r="B269" s="2">
        <v>43191</v>
      </c>
      <c r="C269" s="2">
        <v>43281</v>
      </c>
      <c r="D269" s="3" t="s">
        <v>53</v>
      </c>
      <c r="E269" s="4" t="s">
        <v>65</v>
      </c>
      <c r="F269" s="17" t="s">
        <v>197</v>
      </c>
      <c r="G269" s="17" t="s">
        <v>198</v>
      </c>
      <c r="H269" s="7"/>
      <c r="I269" s="8" t="s">
        <v>183</v>
      </c>
      <c r="J269" s="7"/>
      <c r="K269" s="7"/>
      <c r="L269" s="50">
        <v>6570412.0899999999</v>
      </c>
      <c r="M269" s="50">
        <v>6570412.0899999999</v>
      </c>
      <c r="P269" s="20" t="s">
        <v>56</v>
      </c>
      <c r="Q269" s="2">
        <v>43312</v>
      </c>
      <c r="R269" s="2">
        <v>43281</v>
      </c>
      <c r="S269" s="20" t="s">
        <v>184</v>
      </c>
    </row>
    <row r="270" spans="1:19" s="20" customFormat="1">
      <c r="A270" s="20">
        <v>2018</v>
      </c>
      <c r="B270" s="2">
        <v>43191</v>
      </c>
      <c r="C270" s="2">
        <v>43281</v>
      </c>
      <c r="D270" s="3" t="s">
        <v>53</v>
      </c>
      <c r="E270" s="4" t="s">
        <v>65</v>
      </c>
      <c r="F270" s="18" t="s">
        <v>199</v>
      </c>
      <c r="G270" s="18" t="s">
        <v>188</v>
      </c>
      <c r="H270" s="7"/>
      <c r="I270" s="8" t="s">
        <v>183</v>
      </c>
      <c r="J270" s="7"/>
      <c r="K270" s="7"/>
      <c r="L270" s="38">
        <v>5589938.1500000004</v>
      </c>
      <c r="M270" s="38">
        <v>5589938.1500000004</v>
      </c>
      <c r="P270" s="20" t="s">
        <v>56</v>
      </c>
      <c r="Q270" s="2">
        <v>43312</v>
      </c>
      <c r="R270" s="2">
        <v>43281</v>
      </c>
      <c r="S270" s="20" t="s">
        <v>184</v>
      </c>
    </row>
    <row r="271" spans="1:19" s="20" customFormat="1">
      <c r="A271" s="20">
        <v>2018</v>
      </c>
      <c r="B271" s="2">
        <v>43191</v>
      </c>
      <c r="C271" s="2">
        <v>43281</v>
      </c>
      <c r="D271" s="3" t="s">
        <v>53</v>
      </c>
      <c r="E271" s="4" t="s">
        <v>65</v>
      </c>
      <c r="F271" s="18" t="s">
        <v>200</v>
      </c>
      <c r="G271" s="18" t="s">
        <v>190</v>
      </c>
      <c r="H271" s="7"/>
      <c r="I271" s="8" t="s">
        <v>183</v>
      </c>
      <c r="J271" s="7"/>
      <c r="K271" s="7"/>
      <c r="L271" s="38">
        <v>52851.58</v>
      </c>
      <c r="M271" s="38">
        <v>52851.58</v>
      </c>
      <c r="P271" s="20" t="s">
        <v>56</v>
      </c>
      <c r="Q271" s="2">
        <v>43312</v>
      </c>
      <c r="R271" s="2">
        <v>43281</v>
      </c>
      <c r="S271" s="20" t="s">
        <v>184</v>
      </c>
    </row>
    <row r="272" spans="1:19" s="20" customFormat="1">
      <c r="A272" s="20">
        <v>2018</v>
      </c>
      <c r="B272" s="2">
        <v>43191</v>
      </c>
      <c r="C272" s="2">
        <v>43281</v>
      </c>
      <c r="D272" s="3" t="s">
        <v>53</v>
      </c>
      <c r="E272" s="4" t="s">
        <v>65</v>
      </c>
      <c r="F272" s="18" t="s">
        <v>201</v>
      </c>
      <c r="G272" s="18" t="s">
        <v>202</v>
      </c>
      <c r="H272" s="7"/>
      <c r="I272" s="8" t="s">
        <v>183</v>
      </c>
      <c r="J272" s="7"/>
      <c r="K272" s="7"/>
      <c r="L272" s="38">
        <v>30013.200000000001</v>
      </c>
      <c r="M272" s="38">
        <v>30013.200000000001</v>
      </c>
      <c r="P272" s="20" t="s">
        <v>56</v>
      </c>
      <c r="Q272" s="2">
        <v>43312</v>
      </c>
      <c r="R272" s="2">
        <v>43281</v>
      </c>
      <c r="S272" s="20" t="s">
        <v>184</v>
      </c>
    </row>
    <row r="273" spans="1:19" s="20" customFormat="1">
      <c r="A273" s="20">
        <v>2018</v>
      </c>
      <c r="B273" s="2">
        <v>43191</v>
      </c>
      <c r="C273" s="2">
        <v>43281</v>
      </c>
      <c r="D273" s="3" t="s">
        <v>53</v>
      </c>
      <c r="E273" s="4" t="s">
        <v>65</v>
      </c>
      <c r="F273" s="18" t="s">
        <v>203</v>
      </c>
      <c r="G273" s="18" t="s">
        <v>204</v>
      </c>
      <c r="H273" s="7"/>
      <c r="I273" s="8" t="s">
        <v>183</v>
      </c>
      <c r="J273" s="7"/>
      <c r="K273" s="7"/>
      <c r="L273" s="38">
        <v>2312.56</v>
      </c>
      <c r="M273" s="38">
        <v>2312.56</v>
      </c>
      <c r="P273" s="20" t="s">
        <v>56</v>
      </c>
      <c r="Q273" s="2">
        <v>43312</v>
      </c>
      <c r="R273" s="2">
        <v>43281</v>
      </c>
      <c r="S273" s="20" t="s">
        <v>184</v>
      </c>
    </row>
    <row r="274" spans="1:19" s="20" customFormat="1">
      <c r="A274" s="20">
        <v>2018</v>
      </c>
      <c r="B274" s="2">
        <v>43191</v>
      </c>
      <c r="C274" s="2">
        <v>43281</v>
      </c>
      <c r="D274" s="3" t="s">
        <v>53</v>
      </c>
      <c r="E274" s="4" t="s">
        <v>65</v>
      </c>
      <c r="F274" s="18" t="s">
        <v>205</v>
      </c>
      <c r="G274" s="18" t="s">
        <v>206</v>
      </c>
      <c r="H274" s="7"/>
      <c r="I274" s="8" t="s">
        <v>183</v>
      </c>
      <c r="J274" s="7"/>
      <c r="K274" s="7"/>
      <c r="L274" s="38">
        <v>3747.77</v>
      </c>
      <c r="M274" s="38">
        <v>3747.77</v>
      </c>
      <c r="P274" s="20" t="s">
        <v>56</v>
      </c>
      <c r="Q274" s="2">
        <v>43312</v>
      </c>
      <c r="R274" s="2">
        <v>43281</v>
      </c>
      <c r="S274" s="20" t="s">
        <v>184</v>
      </c>
    </row>
    <row r="275" spans="1:19" s="20" customFormat="1">
      <c r="A275" s="20">
        <v>2018</v>
      </c>
      <c r="B275" s="2">
        <v>43191</v>
      </c>
      <c r="C275" s="2">
        <v>43281</v>
      </c>
      <c r="D275" s="3" t="s">
        <v>53</v>
      </c>
      <c r="E275" s="4" t="s">
        <v>65</v>
      </c>
      <c r="F275" s="18" t="s">
        <v>207</v>
      </c>
      <c r="G275" s="18" t="s">
        <v>192</v>
      </c>
      <c r="H275" s="7"/>
      <c r="I275" s="8" t="s">
        <v>183</v>
      </c>
      <c r="J275" s="7"/>
      <c r="K275" s="7"/>
      <c r="L275" s="38">
        <v>386720.6</v>
      </c>
      <c r="M275" s="38">
        <v>386720.6</v>
      </c>
      <c r="P275" s="20" t="s">
        <v>56</v>
      </c>
      <c r="Q275" s="2">
        <v>43312</v>
      </c>
      <c r="R275" s="2">
        <v>43281</v>
      </c>
      <c r="S275" s="20" t="s">
        <v>184</v>
      </c>
    </row>
    <row r="276" spans="1:19" s="20" customFormat="1">
      <c r="A276" s="20">
        <v>2018</v>
      </c>
      <c r="B276" s="2">
        <v>43191</v>
      </c>
      <c r="C276" s="2">
        <v>43281</v>
      </c>
      <c r="D276" s="3" t="s">
        <v>53</v>
      </c>
      <c r="E276" s="4" t="s">
        <v>65</v>
      </c>
      <c r="F276" s="18" t="s">
        <v>208</v>
      </c>
      <c r="G276" s="18" t="s">
        <v>209</v>
      </c>
      <c r="H276" s="7"/>
      <c r="I276" s="8" t="s">
        <v>183</v>
      </c>
      <c r="J276" s="7"/>
      <c r="K276" s="7"/>
      <c r="L276" s="38">
        <v>223027.89</v>
      </c>
      <c r="M276" s="38">
        <v>223027.89</v>
      </c>
      <c r="P276" s="20" t="s">
        <v>56</v>
      </c>
      <c r="Q276" s="2">
        <v>43312</v>
      </c>
      <c r="R276" s="2">
        <v>43281</v>
      </c>
      <c r="S276" s="20" t="s">
        <v>184</v>
      </c>
    </row>
    <row r="277" spans="1:19" s="20" customFormat="1">
      <c r="A277" s="20">
        <v>2018</v>
      </c>
      <c r="B277" s="2">
        <v>43191</v>
      </c>
      <c r="C277" s="2">
        <v>43281</v>
      </c>
      <c r="D277" s="3" t="s">
        <v>53</v>
      </c>
      <c r="E277" s="4" t="s">
        <v>65</v>
      </c>
      <c r="F277" s="18" t="s">
        <v>210</v>
      </c>
      <c r="G277" s="18" t="s">
        <v>194</v>
      </c>
      <c r="H277" s="7"/>
      <c r="I277" s="8" t="s">
        <v>183</v>
      </c>
      <c r="J277" s="9"/>
      <c r="K277" s="7"/>
      <c r="L277" s="38">
        <v>273586.21000000002</v>
      </c>
      <c r="M277" s="38">
        <v>273586.21000000002</v>
      </c>
      <c r="P277" s="20" t="s">
        <v>56</v>
      </c>
      <c r="Q277" s="2">
        <v>43312</v>
      </c>
      <c r="R277" s="2">
        <v>43281</v>
      </c>
      <c r="S277" s="20" t="s">
        <v>184</v>
      </c>
    </row>
    <row r="278" spans="1:19" s="20" customFormat="1">
      <c r="A278" s="20">
        <v>2018</v>
      </c>
      <c r="B278" s="2">
        <v>43191</v>
      </c>
      <c r="C278" s="2">
        <v>43281</v>
      </c>
      <c r="D278" s="3" t="s">
        <v>53</v>
      </c>
      <c r="E278" s="4" t="s">
        <v>65</v>
      </c>
      <c r="F278" s="18" t="s">
        <v>211</v>
      </c>
      <c r="G278" s="18" t="s">
        <v>212</v>
      </c>
      <c r="H278" s="11"/>
      <c r="I278" s="8" t="s">
        <v>183</v>
      </c>
      <c r="J278" s="11"/>
      <c r="K278" s="11"/>
      <c r="L278" s="38">
        <v>4001.76</v>
      </c>
      <c r="M278" s="38">
        <v>4001.76</v>
      </c>
      <c r="P278" s="20" t="s">
        <v>56</v>
      </c>
      <c r="Q278" s="2">
        <v>43312</v>
      </c>
      <c r="R278" s="2">
        <v>43281</v>
      </c>
      <c r="S278" s="20" t="s">
        <v>184</v>
      </c>
    </row>
    <row r="279" spans="1:19" s="20" customFormat="1">
      <c r="A279" s="20">
        <v>2018</v>
      </c>
      <c r="B279" s="2">
        <v>43191</v>
      </c>
      <c r="C279" s="2">
        <v>43281</v>
      </c>
      <c r="D279" s="3" t="s">
        <v>53</v>
      </c>
      <c r="E279" s="4" t="s">
        <v>65</v>
      </c>
      <c r="F279" s="18" t="s">
        <v>213</v>
      </c>
      <c r="G279" s="18" t="s">
        <v>214</v>
      </c>
      <c r="H279" s="7"/>
      <c r="I279" s="8" t="s">
        <v>183</v>
      </c>
      <c r="J279" s="7"/>
      <c r="K279" s="7"/>
      <c r="L279" s="38">
        <v>4213.1899999999996</v>
      </c>
      <c r="M279" s="38">
        <v>4213.1899999999996</v>
      </c>
      <c r="P279" s="20" t="s">
        <v>56</v>
      </c>
      <c r="Q279" s="2">
        <v>43312</v>
      </c>
      <c r="R279" s="2">
        <v>43281</v>
      </c>
      <c r="S279" s="20" t="s">
        <v>184</v>
      </c>
    </row>
    <row r="280" spans="1:19" s="20" customFormat="1">
      <c r="A280" s="20">
        <v>2018</v>
      </c>
      <c r="B280" s="2">
        <v>43191</v>
      </c>
      <c r="C280" s="2">
        <v>43281</v>
      </c>
      <c r="D280" s="3" t="s">
        <v>53</v>
      </c>
      <c r="E280" s="4" t="s">
        <v>65</v>
      </c>
      <c r="F280" s="18" t="s">
        <v>215</v>
      </c>
      <c r="G280" s="18" t="s">
        <v>196</v>
      </c>
      <c r="H280" s="7"/>
      <c r="I280" s="8" t="s">
        <v>183</v>
      </c>
      <c r="J280" s="7"/>
      <c r="K280" s="7"/>
      <c r="L280" s="54">
        <v>0</v>
      </c>
      <c r="M280" s="54">
        <v>0</v>
      </c>
      <c r="P280" s="20" t="s">
        <v>56</v>
      </c>
      <c r="Q280" s="2">
        <v>43312</v>
      </c>
      <c r="R280" s="2">
        <v>43281</v>
      </c>
      <c r="S280" s="20" t="s">
        <v>184</v>
      </c>
    </row>
    <row r="281" spans="1:19" s="20" customFormat="1" ht="15">
      <c r="A281" s="20">
        <v>2018</v>
      </c>
      <c r="B281" s="2">
        <v>43191</v>
      </c>
      <c r="C281" s="2">
        <v>43281</v>
      </c>
      <c r="D281" s="3" t="s">
        <v>53</v>
      </c>
      <c r="E281" s="4" t="s">
        <v>80</v>
      </c>
      <c r="F281" s="17" t="s">
        <v>216</v>
      </c>
      <c r="G281" s="17" t="s">
        <v>217</v>
      </c>
      <c r="H281" s="7"/>
      <c r="I281" s="8" t="s">
        <v>183</v>
      </c>
      <c r="J281" s="7"/>
      <c r="K281" s="7"/>
      <c r="L281" s="50">
        <v>9590015.3399999999</v>
      </c>
      <c r="M281" s="50">
        <v>9590015.3399999999</v>
      </c>
      <c r="P281" s="20" t="s">
        <v>56</v>
      </c>
      <c r="Q281" s="2">
        <v>43312</v>
      </c>
      <c r="R281" s="2">
        <v>43281</v>
      </c>
      <c r="S281" s="20" t="s">
        <v>184</v>
      </c>
    </row>
    <row r="282" spans="1:19" s="20" customFormat="1">
      <c r="A282" s="20">
        <v>2018</v>
      </c>
      <c r="B282" s="2">
        <v>43191</v>
      </c>
      <c r="C282" s="2">
        <v>43281</v>
      </c>
      <c r="D282" s="3" t="s">
        <v>53</v>
      </c>
      <c r="E282" s="4" t="s">
        <v>80</v>
      </c>
      <c r="F282" s="18" t="s">
        <v>218</v>
      </c>
      <c r="G282" s="18" t="s">
        <v>219</v>
      </c>
      <c r="H282" s="7"/>
      <c r="I282" s="8" t="s">
        <v>183</v>
      </c>
      <c r="J282" s="7"/>
      <c r="K282" s="7"/>
      <c r="L282" s="38">
        <v>320646.03999999998</v>
      </c>
      <c r="M282" s="38">
        <v>320646.03999999998</v>
      </c>
      <c r="P282" s="20" t="s">
        <v>56</v>
      </c>
      <c r="Q282" s="2">
        <v>43312</v>
      </c>
      <c r="R282" s="2">
        <v>43281</v>
      </c>
      <c r="S282" s="20" t="s">
        <v>184</v>
      </c>
    </row>
    <row r="283" spans="1:19" s="20" customFormat="1">
      <c r="A283" s="20">
        <v>2018</v>
      </c>
      <c r="B283" s="2">
        <v>43191</v>
      </c>
      <c r="C283" s="2">
        <v>43281</v>
      </c>
      <c r="D283" s="3" t="s">
        <v>53</v>
      </c>
      <c r="E283" s="4" t="s">
        <v>80</v>
      </c>
      <c r="F283" s="18" t="s">
        <v>220</v>
      </c>
      <c r="G283" s="18" t="s">
        <v>221</v>
      </c>
      <c r="H283" s="7"/>
      <c r="I283" s="8" t="s">
        <v>183</v>
      </c>
      <c r="J283" s="7"/>
      <c r="K283" s="7"/>
      <c r="L283" s="38">
        <v>1504627.52</v>
      </c>
      <c r="M283" s="45">
        <f>+L283-56771.4</f>
        <v>1447856.12</v>
      </c>
      <c r="P283" s="20" t="s">
        <v>56</v>
      </c>
      <c r="Q283" s="2">
        <v>43312</v>
      </c>
      <c r="R283" s="2">
        <v>43281</v>
      </c>
      <c r="S283" s="20" t="s">
        <v>184</v>
      </c>
    </row>
    <row r="284" spans="1:19" s="20" customFormat="1">
      <c r="A284" s="20">
        <v>2018</v>
      </c>
      <c r="B284" s="2">
        <v>43191</v>
      </c>
      <c r="C284" s="2">
        <v>43281</v>
      </c>
      <c r="D284" s="3" t="s">
        <v>53</v>
      </c>
      <c r="E284" s="4" t="s">
        <v>80</v>
      </c>
      <c r="F284" s="18" t="s">
        <v>222</v>
      </c>
      <c r="G284" s="18" t="s">
        <v>223</v>
      </c>
      <c r="H284" s="7"/>
      <c r="I284" s="8" t="s">
        <v>183</v>
      </c>
      <c r="J284" s="7"/>
      <c r="K284" s="7"/>
      <c r="L284" s="38">
        <v>4725</v>
      </c>
      <c r="M284" s="38">
        <v>4725</v>
      </c>
      <c r="P284" s="20" t="s">
        <v>56</v>
      </c>
      <c r="Q284" s="2">
        <v>43312</v>
      </c>
      <c r="R284" s="2">
        <v>43281</v>
      </c>
      <c r="S284" s="20" t="s">
        <v>184</v>
      </c>
    </row>
    <row r="285" spans="1:19" s="20" customFormat="1">
      <c r="A285" s="20">
        <v>2018</v>
      </c>
      <c r="B285" s="2">
        <v>43191</v>
      </c>
      <c r="C285" s="2">
        <v>43281</v>
      </c>
      <c r="D285" s="3" t="s">
        <v>53</v>
      </c>
      <c r="E285" s="4" t="s">
        <v>80</v>
      </c>
      <c r="F285" s="18" t="s">
        <v>224</v>
      </c>
      <c r="G285" s="18" t="s">
        <v>225</v>
      </c>
      <c r="H285" s="7"/>
      <c r="I285" s="8" t="s">
        <v>183</v>
      </c>
      <c r="J285" s="7"/>
      <c r="K285" s="7"/>
      <c r="L285" s="38">
        <v>1320520.68</v>
      </c>
      <c r="M285" s="38">
        <v>1320520.68</v>
      </c>
      <c r="P285" s="20" t="s">
        <v>56</v>
      </c>
      <c r="Q285" s="2">
        <v>43312</v>
      </c>
      <c r="R285" s="2">
        <v>43281</v>
      </c>
      <c r="S285" s="20" t="s">
        <v>184</v>
      </c>
    </row>
    <row r="286" spans="1:19" s="20" customFormat="1">
      <c r="A286" s="20">
        <v>2018</v>
      </c>
      <c r="B286" s="2">
        <v>43191</v>
      </c>
      <c r="C286" s="2">
        <v>43281</v>
      </c>
      <c r="D286" s="3" t="s">
        <v>53</v>
      </c>
      <c r="E286" s="4" t="s">
        <v>80</v>
      </c>
      <c r="F286" s="18" t="s">
        <v>226</v>
      </c>
      <c r="G286" s="18" t="s">
        <v>227</v>
      </c>
      <c r="H286" s="7"/>
      <c r="I286" s="8" t="s">
        <v>183</v>
      </c>
      <c r="J286" s="7"/>
      <c r="K286" s="7"/>
      <c r="L286" s="38">
        <v>29000</v>
      </c>
      <c r="M286" s="38">
        <v>29000</v>
      </c>
      <c r="P286" s="20" t="s">
        <v>56</v>
      </c>
      <c r="Q286" s="2">
        <v>43312</v>
      </c>
      <c r="R286" s="2">
        <v>43281</v>
      </c>
      <c r="S286" s="20" t="s">
        <v>184</v>
      </c>
    </row>
    <row r="287" spans="1:19" s="20" customFormat="1">
      <c r="A287" s="20">
        <v>2018</v>
      </c>
      <c r="B287" s="2">
        <v>43191</v>
      </c>
      <c r="C287" s="2">
        <v>43281</v>
      </c>
      <c r="D287" s="3" t="s">
        <v>53</v>
      </c>
      <c r="E287" s="4" t="s">
        <v>80</v>
      </c>
      <c r="F287" s="18" t="s">
        <v>228</v>
      </c>
      <c r="G287" s="18" t="s">
        <v>229</v>
      </c>
      <c r="H287" s="7"/>
      <c r="I287" s="8" t="s">
        <v>183</v>
      </c>
      <c r="J287" s="7"/>
      <c r="K287" s="7"/>
      <c r="L287" s="38">
        <v>932544.4</v>
      </c>
      <c r="M287" s="38">
        <v>932544.4</v>
      </c>
      <c r="P287" s="20" t="s">
        <v>56</v>
      </c>
      <c r="Q287" s="2">
        <v>43312</v>
      </c>
      <c r="R287" s="2">
        <v>43281</v>
      </c>
      <c r="S287" s="20" t="s">
        <v>184</v>
      </c>
    </row>
    <row r="288" spans="1:19" s="20" customFormat="1">
      <c r="A288" s="20">
        <v>2018</v>
      </c>
      <c r="B288" s="2">
        <v>43191</v>
      </c>
      <c r="C288" s="2">
        <v>43281</v>
      </c>
      <c r="D288" s="3" t="s">
        <v>53</v>
      </c>
      <c r="E288" s="4" t="s">
        <v>80</v>
      </c>
      <c r="F288" s="18" t="s">
        <v>230</v>
      </c>
      <c r="G288" s="18" t="s">
        <v>231</v>
      </c>
      <c r="H288" s="7"/>
      <c r="I288" s="8" t="s">
        <v>183</v>
      </c>
      <c r="J288" s="7"/>
      <c r="K288" s="7"/>
      <c r="L288" s="38">
        <v>400439.01</v>
      </c>
      <c r="M288" s="38">
        <v>400439.01</v>
      </c>
      <c r="P288" s="20" t="s">
        <v>56</v>
      </c>
      <c r="Q288" s="2">
        <v>43312</v>
      </c>
      <c r="R288" s="2">
        <v>43281</v>
      </c>
      <c r="S288" s="20" t="s">
        <v>184</v>
      </c>
    </row>
    <row r="289" spans="1:19" s="20" customFormat="1">
      <c r="A289" s="20">
        <v>2018</v>
      </c>
      <c r="B289" s="2">
        <v>43191</v>
      </c>
      <c r="C289" s="2">
        <v>43281</v>
      </c>
      <c r="D289" s="3" t="s">
        <v>53</v>
      </c>
      <c r="E289" s="4" t="s">
        <v>80</v>
      </c>
      <c r="F289" s="18" t="s">
        <v>232</v>
      </c>
      <c r="G289" s="18" t="s">
        <v>233</v>
      </c>
      <c r="H289" s="7"/>
      <c r="I289" s="8" t="s">
        <v>183</v>
      </c>
      <c r="J289" s="7"/>
      <c r="K289" s="7"/>
      <c r="L289" s="38">
        <v>177480</v>
      </c>
      <c r="M289" s="45">
        <f>+L289-25520</f>
        <v>151960</v>
      </c>
      <c r="P289" s="20" t="s">
        <v>56</v>
      </c>
      <c r="Q289" s="2">
        <v>43312</v>
      </c>
      <c r="R289" s="2">
        <v>43281</v>
      </c>
      <c r="S289" s="20" t="s">
        <v>184</v>
      </c>
    </row>
    <row r="290" spans="1:19" s="20" customFormat="1">
      <c r="A290" s="20">
        <v>2018</v>
      </c>
      <c r="B290" s="2">
        <v>43191</v>
      </c>
      <c r="C290" s="2">
        <v>43281</v>
      </c>
      <c r="D290" s="3" t="s">
        <v>53</v>
      </c>
      <c r="E290" s="4" t="s">
        <v>80</v>
      </c>
      <c r="F290" s="18" t="s">
        <v>234</v>
      </c>
      <c r="G290" s="18" t="s">
        <v>235</v>
      </c>
      <c r="H290" s="7"/>
      <c r="I290" s="8" t="s">
        <v>183</v>
      </c>
      <c r="J290" s="7"/>
      <c r="K290" s="7"/>
      <c r="L290" s="38">
        <v>26497.79</v>
      </c>
      <c r="M290" s="38">
        <v>26497.79</v>
      </c>
      <c r="P290" s="20" t="s">
        <v>56</v>
      </c>
      <c r="Q290" s="2">
        <v>43312</v>
      </c>
      <c r="R290" s="2">
        <v>43281</v>
      </c>
      <c r="S290" s="20" t="s">
        <v>184</v>
      </c>
    </row>
    <row r="291" spans="1:19" s="20" customFormat="1">
      <c r="A291" s="20">
        <v>2018</v>
      </c>
      <c r="B291" s="2">
        <v>43191</v>
      </c>
      <c r="C291" s="2">
        <v>43281</v>
      </c>
      <c r="D291" s="3" t="s">
        <v>53</v>
      </c>
      <c r="E291" s="4" t="s">
        <v>80</v>
      </c>
      <c r="F291" s="18" t="s">
        <v>236</v>
      </c>
      <c r="G291" s="18" t="s">
        <v>237</v>
      </c>
      <c r="H291" s="7"/>
      <c r="I291" s="8" t="s">
        <v>183</v>
      </c>
      <c r="J291" s="7"/>
      <c r="K291" s="7"/>
      <c r="L291" s="38">
        <v>678455.34</v>
      </c>
      <c r="M291" s="51">
        <f>+L291-6953.04</f>
        <v>671502.29999999993</v>
      </c>
      <c r="P291" s="20" t="s">
        <v>56</v>
      </c>
      <c r="Q291" s="2">
        <v>43312</v>
      </c>
      <c r="R291" s="2">
        <v>43281</v>
      </c>
      <c r="S291" s="20" t="s">
        <v>184</v>
      </c>
    </row>
    <row r="292" spans="1:19" s="20" customFormat="1">
      <c r="A292" s="20">
        <v>2018</v>
      </c>
      <c r="B292" s="2">
        <v>43191</v>
      </c>
      <c r="C292" s="2">
        <v>43281</v>
      </c>
      <c r="D292" s="3" t="s">
        <v>53</v>
      </c>
      <c r="E292" s="4" t="s">
        <v>80</v>
      </c>
      <c r="F292" s="18" t="s">
        <v>238</v>
      </c>
      <c r="G292" s="18" t="s">
        <v>239</v>
      </c>
      <c r="H292" s="7"/>
      <c r="I292" s="8" t="s">
        <v>183</v>
      </c>
      <c r="J292" s="7"/>
      <c r="K292" s="7"/>
      <c r="L292" s="38">
        <v>42046.73</v>
      </c>
      <c r="M292" s="38">
        <v>42046.73</v>
      </c>
      <c r="P292" s="20" t="s">
        <v>56</v>
      </c>
      <c r="Q292" s="2">
        <v>43312</v>
      </c>
      <c r="R292" s="2">
        <v>43281</v>
      </c>
      <c r="S292" s="20" t="s">
        <v>184</v>
      </c>
    </row>
    <row r="293" spans="1:19" s="20" customFormat="1">
      <c r="A293" s="20">
        <v>2018</v>
      </c>
      <c r="B293" s="2">
        <v>43191</v>
      </c>
      <c r="C293" s="2">
        <v>43281</v>
      </c>
      <c r="D293" s="3" t="s">
        <v>53</v>
      </c>
      <c r="E293" s="4" t="s">
        <v>80</v>
      </c>
      <c r="F293" s="18" t="s">
        <v>240</v>
      </c>
      <c r="G293" s="18" t="s">
        <v>241</v>
      </c>
      <c r="H293" s="7"/>
      <c r="I293" s="8" t="s">
        <v>183</v>
      </c>
      <c r="J293" s="7"/>
      <c r="K293" s="7"/>
      <c r="L293" s="38">
        <v>718746.44</v>
      </c>
      <c r="M293" s="45">
        <f>+L293-348000</f>
        <v>370746.43999999994</v>
      </c>
      <c r="P293" s="20" t="s">
        <v>56</v>
      </c>
      <c r="Q293" s="2">
        <v>43312</v>
      </c>
      <c r="R293" s="2">
        <v>43281</v>
      </c>
      <c r="S293" s="20" t="s">
        <v>184</v>
      </c>
    </row>
    <row r="294" spans="1:19" s="20" customFormat="1">
      <c r="A294" s="20">
        <v>2018</v>
      </c>
      <c r="B294" s="2">
        <v>43191</v>
      </c>
      <c r="C294" s="2">
        <v>43281</v>
      </c>
      <c r="D294" s="3" t="s">
        <v>53</v>
      </c>
      <c r="E294" s="4" t="s">
        <v>80</v>
      </c>
      <c r="F294" s="18" t="s">
        <v>242</v>
      </c>
      <c r="G294" s="18" t="s">
        <v>243</v>
      </c>
      <c r="H294" s="7"/>
      <c r="I294" s="8" t="s">
        <v>183</v>
      </c>
      <c r="J294" s="7"/>
      <c r="K294" s="7"/>
      <c r="L294" s="38">
        <v>9540.01</v>
      </c>
      <c r="M294" s="38">
        <v>9540.01</v>
      </c>
      <c r="P294" s="20" t="s">
        <v>56</v>
      </c>
      <c r="Q294" s="2">
        <v>43312</v>
      </c>
      <c r="R294" s="2">
        <v>43281</v>
      </c>
      <c r="S294" s="20" t="s">
        <v>184</v>
      </c>
    </row>
    <row r="295" spans="1:19" s="20" customFormat="1">
      <c r="A295" s="20">
        <v>2018</v>
      </c>
      <c r="B295" s="2">
        <v>43191</v>
      </c>
      <c r="C295" s="2">
        <v>43281</v>
      </c>
      <c r="D295" s="3" t="s">
        <v>53</v>
      </c>
      <c r="E295" s="4" t="s">
        <v>80</v>
      </c>
      <c r="F295" s="18" t="s">
        <v>244</v>
      </c>
      <c r="G295" s="18" t="s">
        <v>245</v>
      </c>
      <c r="H295" s="7"/>
      <c r="I295" s="8" t="s">
        <v>183</v>
      </c>
      <c r="J295" s="7"/>
      <c r="K295" s="7"/>
      <c r="L295" s="38">
        <v>10461.51</v>
      </c>
      <c r="M295" s="38">
        <v>10461.51</v>
      </c>
      <c r="P295" s="20" t="s">
        <v>56</v>
      </c>
      <c r="Q295" s="2">
        <v>43312</v>
      </c>
      <c r="R295" s="2">
        <v>43281</v>
      </c>
      <c r="S295" s="20" t="s">
        <v>184</v>
      </c>
    </row>
    <row r="296" spans="1:19" s="20" customFormat="1">
      <c r="A296" s="20">
        <v>2018</v>
      </c>
      <c r="B296" s="2">
        <v>43191</v>
      </c>
      <c r="C296" s="2">
        <v>43281</v>
      </c>
      <c r="D296" s="3" t="s">
        <v>53</v>
      </c>
      <c r="E296" s="4" t="s">
        <v>80</v>
      </c>
      <c r="F296" s="18" t="s">
        <v>246</v>
      </c>
      <c r="G296" s="18" t="s">
        <v>247</v>
      </c>
      <c r="H296" s="7"/>
      <c r="I296" s="8" t="s">
        <v>183</v>
      </c>
      <c r="J296" s="7"/>
      <c r="K296" s="7"/>
      <c r="L296" s="38">
        <v>1083.19</v>
      </c>
      <c r="M296" s="38">
        <v>1083.19</v>
      </c>
      <c r="P296" s="20" t="s">
        <v>56</v>
      </c>
      <c r="Q296" s="2">
        <v>43312</v>
      </c>
      <c r="R296" s="2">
        <v>43281</v>
      </c>
      <c r="S296" s="20" t="s">
        <v>184</v>
      </c>
    </row>
    <row r="297" spans="1:19" s="20" customFormat="1">
      <c r="A297" s="20">
        <v>2018</v>
      </c>
      <c r="B297" s="2">
        <v>43191</v>
      </c>
      <c r="C297" s="2">
        <v>43281</v>
      </c>
      <c r="D297" s="3" t="s">
        <v>53</v>
      </c>
      <c r="E297" s="4" t="s">
        <v>80</v>
      </c>
      <c r="F297" s="18" t="s">
        <v>248</v>
      </c>
      <c r="G297" s="18" t="s">
        <v>249</v>
      </c>
      <c r="H297" s="7"/>
      <c r="I297" s="8" t="s">
        <v>183</v>
      </c>
      <c r="J297" s="7"/>
      <c r="K297" s="7"/>
      <c r="L297" s="38">
        <v>3870</v>
      </c>
      <c r="M297" s="38">
        <v>3870</v>
      </c>
      <c r="P297" s="20" t="s">
        <v>56</v>
      </c>
      <c r="Q297" s="2">
        <v>43312</v>
      </c>
      <c r="R297" s="2">
        <v>43281</v>
      </c>
      <c r="S297" s="20" t="s">
        <v>184</v>
      </c>
    </row>
    <row r="298" spans="1:19" s="20" customFormat="1">
      <c r="A298" s="20">
        <v>2018</v>
      </c>
      <c r="B298" s="2">
        <v>43191</v>
      </c>
      <c r="C298" s="2">
        <v>43281</v>
      </c>
      <c r="D298" s="3" t="s">
        <v>53</v>
      </c>
      <c r="E298" s="4" t="s">
        <v>80</v>
      </c>
      <c r="F298" s="18" t="s">
        <v>250</v>
      </c>
      <c r="G298" s="18" t="s">
        <v>251</v>
      </c>
      <c r="H298" s="7"/>
      <c r="I298" s="8" t="s">
        <v>183</v>
      </c>
      <c r="J298" s="7"/>
      <c r="K298" s="7"/>
      <c r="L298" s="38">
        <v>7252.16</v>
      </c>
      <c r="M298" s="38">
        <v>7252.16</v>
      </c>
      <c r="P298" s="20" t="s">
        <v>56</v>
      </c>
      <c r="Q298" s="2">
        <v>43312</v>
      </c>
      <c r="R298" s="2">
        <v>43281</v>
      </c>
      <c r="S298" s="20" t="s">
        <v>184</v>
      </c>
    </row>
    <row r="299" spans="1:19" s="20" customFormat="1">
      <c r="A299" s="20">
        <v>2018</v>
      </c>
      <c r="B299" s="2">
        <v>43191</v>
      </c>
      <c r="C299" s="2">
        <v>43281</v>
      </c>
      <c r="D299" s="3" t="s">
        <v>53</v>
      </c>
      <c r="E299" s="4" t="s">
        <v>80</v>
      </c>
      <c r="F299" s="18" t="s">
        <v>252</v>
      </c>
      <c r="G299" s="18" t="s">
        <v>253</v>
      </c>
      <c r="H299" s="7"/>
      <c r="I299" s="8" t="s">
        <v>183</v>
      </c>
      <c r="J299" s="7"/>
      <c r="K299" s="7"/>
      <c r="L299" s="38">
        <v>49865.07</v>
      </c>
      <c r="M299" s="38">
        <v>49865.07</v>
      </c>
      <c r="P299" s="20" t="s">
        <v>56</v>
      </c>
      <c r="Q299" s="2">
        <v>43312</v>
      </c>
      <c r="R299" s="2">
        <v>43281</v>
      </c>
      <c r="S299" s="20" t="s">
        <v>184</v>
      </c>
    </row>
    <row r="300" spans="1:19" s="20" customFormat="1">
      <c r="A300" s="20">
        <v>2018</v>
      </c>
      <c r="B300" s="2">
        <v>43191</v>
      </c>
      <c r="C300" s="2">
        <v>43281</v>
      </c>
      <c r="D300" s="3" t="s">
        <v>53</v>
      </c>
      <c r="E300" s="4" t="s">
        <v>80</v>
      </c>
      <c r="F300" s="18" t="s">
        <v>254</v>
      </c>
      <c r="G300" s="18" t="s">
        <v>255</v>
      </c>
      <c r="H300" s="7"/>
      <c r="I300" s="8" t="s">
        <v>183</v>
      </c>
      <c r="J300" s="7"/>
      <c r="K300" s="7"/>
      <c r="L300" s="38">
        <v>130546.4</v>
      </c>
      <c r="M300" s="38">
        <v>130546.4</v>
      </c>
      <c r="P300" s="20" t="s">
        <v>56</v>
      </c>
      <c r="Q300" s="2">
        <v>43312</v>
      </c>
      <c r="R300" s="2">
        <v>43281</v>
      </c>
      <c r="S300" s="20" t="s">
        <v>184</v>
      </c>
    </row>
    <row r="301" spans="1:19" s="20" customFormat="1">
      <c r="A301" s="20">
        <v>2018</v>
      </c>
      <c r="B301" s="2">
        <v>43191</v>
      </c>
      <c r="C301" s="2">
        <v>43281</v>
      </c>
      <c r="D301" s="3" t="s">
        <v>53</v>
      </c>
      <c r="E301" s="4" t="s">
        <v>80</v>
      </c>
      <c r="F301" s="18" t="s">
        <v>256</v>
      </c>
      <c r="G301" s="18" t="s">
        <v>257</v>
      </c>
      <c r="H301" s="7"/>
      <c r="I301" s="8" t="s">
        <v>183</v>
      </c>
      <c r="J301" s="7"/>
      <c r="K301" s="7"/>
      <c r="L301" s="38">
        <v>1302448</v>
      </c>
      <c r="M301" s="38">
        <v>1302448</v>
      </c>
      <c r="P301" s="20" t="s">
        <v>56</v>
      </c>
      <c r="Q301" s="2">
        <v>43312</v>
      </c>
      <c r="R301" s="2">
        <v>43281</v>
      </c>
      <c r="S301" s="20" t="s">
        <v>184</v>
      </c>
    </row>
    <row r="302" spans="1:19" s="20" customFormat="1">
      <c r="A302" s="20">
        <v>2018</v>
      </c>
      <c r="B302" s="2">
        <v>43191</v>
      </c>
      <c r="C302" s="2">
        <v>43281</v>
      </c>
      <c r="D302" s="3" t="s">
        <v>53</v>
      </c>
      <c r="E302" s="4" t="s">
        <v>80</v>
      </c>
      <c r="F302" s="18" t="s">
        <v>250</v>
      </c>
      <c r="G302" s="18" t="s">
        <v>251</v>
      </c>
      <c r="H302" s="7"/>
      <c r="I302" s="8" t="s">
        <v>183</v>
      </c>
      <c r="J302" s="7"/>
      <c r="K302" s="7"/>
      <c r="L302" s="38">
        <v>230148.54</v>
      </c>
      <c r="M302" s="38">
        <v>230148.54</v>
      </c>
      <c r="P302" s="20" t="s">
        <v>56</v>
      </c>
      <c r="Q302" s="2">
        <v>43312</v>
      </c>
      <c r="R302" s="2">
        <v>43281</v>
      </c>
      <c r="S302" s="20" t="s">
        <v>184</v>
      </c>
    </row>
    <row r="303" spans="1:19" s="20" customFormat="1">
      <c r="A303" s="20">
        <v>2018</v>
      </c>
      <c r="B303" s="2">
        <v>43191</v>
      </c>
      <c r="C303" s="2">
        <v>43281</v>
      </c>
      <c r="D303" s="3" t="s">
        <v>53</v>
      </c>
      <c r="E303" s="4" t="s">
        <v>80</v>
      </c>
      <c r="F303" s="18" t="s">
        <v>258</v>
      </c>
      <c r="G303" s="18" t="s">
        <v>259</v>
      </c>
      <c r="H303" s="7"/>
      <c r="I303" s="8" t="s">
        <v>183</v>
      </c>
      <c r="J303" s="7"/>
      <c r="K303" s="7"/>
      <c r="L303" s="38">
        <v>204160</v>
      </c>
      <c r="M303" s="38">
        <v>204160</v>
      </c>
      <c r="P303" s="20" t="s">
        <v>56</v>
      </c>
      <c r="Q303" s="2">
        <v>43312</v>
      </c>
      <c r="R303" s="2">
        <v>43281</v>
      </c>
      <c r="S303" s="20" t="s">
        <v>184</v>
      </c>
    </row>
    <row r="304" spans="1:19" s="20" customFormat="1">
      <c r="A304" s="20">
        <v>2018</v>
      </c>
      <c r="B304" s="2">
        <v>43191</v>
      </c>
      <c r="C304" s="2">
        <v>43281</v>
      </c>
      <c r="D304" s="3" t="s">
        <v>53</v>
      </c>
      <c r="E304" s="4" t="s">
        <v>80</v>
      </c>
      <c r="F304" s="18" t="s">
        <v>260</v>
      </c>
      <c r="G304" s="18" t="s">
        <v>261</v>
      </c>
      <c r="H304" s="11"/>
      <c r="I304" s="8" t="s">
        <v>183</v>
      </c>
      <c r="J304" s="11"/>
      <c r="K304" s="11"/>
      <c r="L304" s="38">
        <v>570275.1</v>
      </c>
      <c r="M304" s="38">
        <v>570275.1</v>
      </c>
      <c r="P304" s="20" t="s">
        <v>56</v>
      </c>
      <c r="Q304" s="2">
        <v>43312</v>
      </c>
      <c r="R304" s="2">
        <v>43281</v>
      </c>
      <c r="S304" s="20" t="s">
        <v>184</v>
      </c>
    </row>
    <row r="305" spans="1:19" s="20" customFormat="1">
      <c r="A305" s="20">
        <v>2018</v>
      </c>
      <c r="B305" s="2">
        <v>43191</v>
      </c>
      <c r="C305" s="2">
        <v>43281</v>
      </c>
      <c r="D305" s="3" t="s">
        <v>53</v>
      </c>
      <c r="E305" s="4" t="s">
        <v>80</v>
      </c>
      <c r="F305" s="18" t="s">
        <v>262</v>
      </c>
      <c r="G305" s="18" t="s">
        <v>263</v>
      </c>
      <c r="H305" s="7"/>
      <c r="I305" s="8" t="s">
        <v>183</v>
      </c>
      <c r="J305" s="7"/>
      <c r="K305" s="7"/>
      <c r="L305" s="38">
        <v>39325.46</v>
      </c>
      <c r="M305" s="38">
        <v>39325.46</v>
      </c>
      <c r="P305" s="20" t="s">
        <v>56</v>
      </c>
      <c r="Q305" s="2">
        <v>43312</v>
      </c>
      <c r="R305" s="2">
        <v>43281</v>
      </c>
      <c r="S305" s="20" t="s">
        <v>184</v>
      </c>
    </row>
    <row r="306" spans="1:19" s="20" customFormat="1">
      <c r="A306" s="20">
        <v>2018</v>
      </c>
      <c r="B306" s="2">
        <v>43191</v>
      </c>
      <c r="C306" s="2">
        <v>43281</v>
      </c>
      <c r="D306" s="3" t="s">
        <v>53</v>
      </c>
      <c r="E306" s="4" t="s">
        <v>80</v>
      </c>
      <c r="F306" s="18" t="s">
        <v>264</v>
      </c>
      <c r="G306" s="18" t="s">
        <v>265</v>
      </c>
      <c r="H306" s="7"/>
      <c r="I306" s="8" t="s">
        <v>183</v>
      </c>
      <c r="J306" s="7"/>
      <c r="K306" s="7"/>
      <c r="L306" s="38">
        <v>26974.83</v>
      </c>
      <c r="M306" s="38">
        <v>26974.83</v>
      </c>
      <c r="P306" s="20" t="s">
        <v>56</v>
      </c>
      <c r="Q306" s="2">
        <v>43312</v>
      </c>
      <c r="R306" s="2">
        <v>43281</v>
      </c>
      <c r="S306" s="20" t="s">
        <v>184</v>
      </c>
    </row>
    <row r="307" spans="1:19" s="20" customFormat="1">
      <c r="A307" s="20">
        <v>2018</v>
      </c>
      <c r="B307" s="2">
        <v>43191</v>
      </c>
      <c r="C307" s="2">
        <v>43281</v>
      </c>
      <c r="D307" s="3" t="s">
        <v>53</v>
      </c>
      <c r="E307" s="4" t="s">
        <v>80</v>
      </c>
      <c r="F307" s="18" t="s">
        <v>266</v>
      </c>
      <c r="G307" s="18" t="s">
        <v>267</v>
      </c>
      <c r="H307" s="7"/>
      <c r="I307" s="8" t="s">
        <v>183</v>
      </c>
      <c r="J307" s="7"/>
      <c r="K307" s="7"/>
      <c r="L307" s="38">
        <v>47496.2</v>
      </c>
      <c r="M307" s="38">
        <v>47496.2</v>
      </c>
      <c r="P307" s="20" t="s">
        <v>56</v>
      </c>
      <c r="Q307" s="2">
        <v>43312</v>
      </c>
      <c r="R307" s="2">
        <v>43281</v>
      </c>
      <c r="S307" s="20" t="s">
        <v>184</v>
      </c>
    </row>
    <row r="308" spans="1:19" s="20" customFormat="1">
      <c r="A308" s="20">
        <v>2018</v>
      </c>
      <c r="B308" s="2">
        <v>43191</v>
      </c>
      <c r="C308" s="2">
        <v>43281</v>
      </c>
      <c r="D308" s="3" t="s">
        <v>53</v>
      </c>
      <c r="E308" s="4" t="s">
        <v>80</v>
      </c>
      <c r="F308" s="18" t="s">
        <v>268</v>
      </c>
      <c r="G308" s="18" t="s">
        <v>269</v>
      </c>
      <c r="H308" s="7"/>
      <c r="I308" s="8" t="s">
        <v>183</v>
      </c>
      <c r="J308" s="7"/>
      <c r="K308" s="7"/>
      <c r="L308" s="38">
        <v>42334.29</v>
      </c>
      <c r="M308" s="38">
        <v>42334.29</v>
      </c>
      <c r="P308" s="20" t="s">
        <v>56</v>
      </c>
      <c r="Q308" s="2">
        <v>43312</v>
      </c>
      <c r="R308" s="2">
        <v>43281</v>
      </c>
      <c r="S308" s="20" t="s">
        <v>184</v>
      </c>
    </row>
    <row r="309" spans="1:19" s="20" customFormat="1">
      <c r="A309" s="20">
        <v>2018</v>
      </c>
      <c r="B309" s="2">
        <v>43191</v>
      </c>
      <c r="C309" s="2">
        <v>43281</v>
      </c>
      <c r="D309" s="3" t="s">
        <v>53</v>
      </c>
      <c r="E309" s="4" t="s">
        <v>80</v>
      </c>
      <c r="F309" s="18" t="s">
        <v>270</v>
      </c>
      <c r="G309" s="18" t="s">
        <v>271</v>
      </c>
      <c r="H309" s="7"/>
      <c r="I309" s="8" t="s">
        <v>183</v>
      </c>
      <c r="J309" s="7"/>
      <c r="K309" s="7"/>
      <c r="L309" s="38">
        <v>5478.65</v>
      </c>
      <c r="M309" s="38">
        <v>5478.65</v>
      </c>
      <c r="P309" s="20" t="s">
        <v>56</v>
      </c>
      <c r="Q309" s="2">
        <v>43312</v>
      </c>
      <c r="R309" s="2">
        <v>43281</v>
      </c>
      <c r="S309" s="20" t="s">
        <v>184</v>
      </c>
    </row>
    <row r="310" spans="1:19" s="20" customFormat="1">
      <c r="A310" s="20">
        <v>2018</v>
      </c>
      <c r="B310" s="2">
        <v>43191</v>
      </c>
      <c r="C310" s="2">
        <v>43281</v>
      </c>
      <c r="D310" s="3" t="s">
        <v>53</v>
      </c>
      <c r="E310" s="4" t="s">
        <v>80</v>
      </c>
      <c r="F310" s="18" t="s">
        <v>272</v>
      </c>
      <c r="G310" s="18" t="s">
        <v>196</v>
      </c>
      <c r="H310" s="7"/>
      <c r="I310" s="8" t="s">
        <v>183</v>
      </c>
      <c r="J310" s="7"/>
      <c r="K310" s="7"/>
      <c r="L310" s="38">
        <v>8967.23</v>
      </c>
      <c r="M310" s="38">
        <v>8967.23</v>
      </c>
      <c r="P310" s="20" t="s">
        <v>56</v>
      </c>
      <c r="Q310" s="2">
        <v>43312</v>
      </c>
      <c r="R310" s="2">
        <v>43281</v>
      </c>
      <c r="S310" s="20" t="s">
        <v>184</v>
      </c>
    </row>
    <row r="311" spans="1:19" s="20" customFormat="1">
      <c r="A311" s="20">
        <v>2018</v>
      </c>
      <c r="B311" s="2">
        <v>43191</v>
      </c>
      <c r="C311" s="2">
        <v>43281</v>
      </c>
      <c r="D311" s="3" t="s">
        <v>53</v>
      </c>
      <c r="E311" s="4" t="s">
        <v>80</v>
      </c>
      <c r="F311" s="18" t="s">
        <v>273</v>
      </c>
      <c r="G311" s="18" t="s">
        <v>274</v>
      </c>
      <c r="H311" s="7"/>
      <c r="I311" s="8" t="s">
        <v>183</v>
      </c>
      <c r="J311" s="7"/>
      <c r="K311" s="7"/>
      <c r="L311" s="38">
        <v>130275.47</v>
      </c>
      <c r="M311" s="38">
        <v>130275.47</v>
      </c>
      <c r="P311" s="20" t="s">
        <v>56</v>
      </c>
      <c r="Q311" s="2">
        <v>43312</v>
      </c>
      <c r="R311" s="2">
        <v>43281</v>
      </c>
      <c r="S311" s="20" t="s">
        <v>184</v>
      </c>
    </row>
    <row r="312" spans="1:19" s="20" customFormat="1">
      <c r="A312" s="20">
        <v>2018</v>
      </c>
      <c r="B312" s="2">
        <v>43191</v>
      </c>
      <c r="C312" s="2">
        <v>43281</v>
      </c>
      <c r="D312" s="3" t="s">
        <v>53</v>
      </c>
      <c r="E312" s="4" t="s">
        <v>80</v>
      </c>
      <c r="F312" s="18" t="s">
        <v>275</v>
      </c>
      <c r="G312" s="18" t="s">
        <v>276</v>
      </c>
      <c r="H312" s="7"/>
      <c r="I312" s="8" t="s">
        <v>183</v>
      </c>
      <c r="J312" s="7"/>
      <c r="K312" s="7"/>
      <c r="L312" s="38">
        <v>179419.48</v>
      </c>
      <c r="M312" s="45">
        <f>+L312-501.61</f>
        <v>178917.87000000002</v>
      </c>
      <c r="P312" s="20" t="s">
        <v>56</v>
      </c>
      <c r="Q312" s="2">
        <v>43312</v>
      </c>
      <c r="R312" s="2">
        <v>43281</v>
      </c>
      <c r="S312" s="20" t="s">
        <v>184</v>
      </c>
    </row>
    <row r="313" spans="1:19" s="20" customFormat="1">
      <c r="A313" s="20">
        <v>2018</v>
      </c>
      <c r="B313" s="2">
        <v>43191</v>
      </c>
      <c r="C313" s="2">
        <v>43281</v>
      </c>
      <c r="D313" s="3" t="s">
        <v>53</v>
      </c>
      <c r="E313" s="4" t="s">
        <v>80</v>
      </c>
      <c r="F313" s="18" t="s">
        <v>277</v>
      </c>
      <c r="G313" s="18" t="s">
        <v>278</v>
      </c>
      <c r="H313" s="7"/>
      <c r="I313" s="8" t="s">
        <v>183</v>
      </c>
      <c r="J313" s="7"/>
      <c r="K313" s="7"/>
      <c r="L313" s="38">
        <v>358</v>
      </c>
      <c r="M313" s="38">
        <v>358</v>
      </c>
      <c r="P313" s="20" t="s">
        <v>56</v>
      </c>
      <c r="Q313" s="2">
        <v>43312</v>
      </c>
      <c r="R313" s="2">
        <v>43281</v>
      </c>
      <c r="S313" s="20" t="s">
        <v>184</v>
      </c>
    </row>
    <row r="314" spans="1:19" s="20" customFormat="1">
      <c r="A314" s="20">
        <v>2018</v>
      </c>
      <c r="B314" s="2">
        <v>43191</v>
      </c>
      <c r="C314" s="2">
        <v>43281</v>
      </c>
      <c r="D314" s="3" t="s">
        <v>53</v>
      </c>
      <c r="E314" s="4" t="s">
        <v>80</v>
      </c>
      <c r="F314" s="18" t="s">
        <v>279</v>
      </c>
      <c r="G314" s="18" t="s">
        <v>280</v>
      </c>
      <c r="H314" s="7"/>
      <c r="I314" s="8" t="s">
        <v>183</v>
      </c>
      <c r="J314" s="7"/>
      <c r="K314" s="7"/>
      <c r="L314" s="38">
        <v>434006.8</v>
      </c>
      <c r="M314" s="38">
        <v>434006.8</v>
      </c>
      <c r="P314" s="20" t="s">
        <v>56</v>
      </c>
      <c r="Q314" s="2">
        <v>43312</v>
      </c>
      <c r="R314" s="2">
        <v>43281</v>
      </c>
      <c r="S314" s="20" t="s">
        <v>184</v>
      </c>
    </row>
    <row r="315" spans="1:19" s="20" customFormat="1" ht="15">
      <c r="A315" s="20">
        <v>2018</v>
      </c>
      <c r="B315" s="2">
        <v>43191</v>
      </c>
      <c r="C315" s="2">
        <v>43281</v>
      </c>
      <c r="D315" s="3" t="s">
        <v>53</v>
      </c>
      <c r="E315" s="4" t="s">
        <v>131</v>
      </c>
      <c r="F315" s="17" t="s">
        <v>281</v>
      </c>
      <c r="G315" s="17" t="s">
        <v>282</v>
      </c>
      <c r="H315" s="7"/>
      <c r="I315" s="8" t="s">
        <v>183</v>
      </c>
      <c r="J315" s="7"/>
      <c r="K315" s="7"/>
      <c r="L315" s="50">
        <v>2809232.3</v>
      </c>
      <c r="M315" s="50">
        <v>2809232.3</v>
      </c>
      <c r="P315" s="20" t="s">
        <v>56</v>
      </c>
      <c r="Q315" s="2">
        <v>43312</v>
      </c>
      <c r="R315" s="2">
        <v>43281</v>
      </c>
      <c r="S315" s="20" t="s">
        <v>184</v>
      </c>
    </row>
    <row r="316" spans="1:19" s="20" customFormat="1">
      <c r="A316" s="20">
        <v>2018</v>
      </c>
      <c r="B316" s="2">
        <v>43191</v>
      </c>
      <c r="C316" s="2">
        <v>43281</v>
      </c>
      <c r="D316" s="3" t="s">
        <v>53</v>
      </c>
      <c r="E316" s="4" t="s">
        <v>131</v>
      </c>
      <c r="F316" s="18" t="s">
        <v>283</v>
      </c>
      <c r="G316" s="18" t="s">
        <v>284</v>
      </c>
      <c r="H316" s="7"/>
      <c r="I316" s="8" t="s">
        <v>183</v>
      </c>
      <c r="J316" s="7"/>
      <c r="K316" s="7"/>
      <c r="L316" s="38">
        <v>341654.8</v>
      </c>
      <c r="M316" s="38">
        <v>341654.8</v>
      </c>
      <c r="P316" s="20" t="s">
        <v>56</v>
      </c>
      <c r="Q316" s="2">
        <v>43312</v>
      </c>
      <c r="R316" s="2">
        <v>43281</v>
      </c>
      <c r="S316" s="20" t="s">
        <v>184</v>
      </c>
    </row>
    <row r="317" spans="1:19" s="20" customFormat="1">
      <c r="A317" s="20">
        <v>2018</v>
      </c>
      <c r="B317" s="2">
        <v>43191</v>
      </c>
      <c r="C317" s="2">
        <v>43281</v>
      </c>
      <c r="D317" s="3" t="s">
        <v>53</v>
      </c>
      <c r="E317" s="4" t="s">
        <v>131</v>
      </c>
      <c r="F317" s="18" t="s">
        <v>285</v>
      </c>
      <c r="G317" s="18" t="s">
        <v>286</v>
      </c>
      <c r="H317" s="7"/>
      <c r="I317" s="8" t="s">
        <v>183</v>
      </c>
      <c r="J317" s="7"/>
      <c r="K317" s="7"/>
      <c r="L317" s="38">
        <v>205705.48</v>
      </c>
      <c r="M317" s="45">
        <f>+L317-23879.65</f>
        <v>181825.83000000002</v>
      </c>
      <c r="P317" s="20" t="s">
        <v>56</v>
      </c>
      <c r="Q317" s="2">
        <v>43312</v>
      </c>
      <c r="R317" s="2">
        <v>43281</v>
      </c>
      <c r="S317" s="20" t="s">
        <v>184</v>
      </c>
    </row>
    <row r="318" spans="1:19" s="20" customFormat="1">
      <c r="A318" s="20">
        <v>2018</v>
      </c>
      <c r="B318" s="2">
        <v>43191</v>
      </c>
      <c r="C318" s="2">
        <v>43281</v>
      </c>
      <c r="D318" s="3" t="s">
        <v>53</v>
      </c>
      <c r="E318" s="4" t="s">
        <v>131</v>
      </c>
      <c r="F318" s="18" t="s">
        <v>287</v>
      </c>
      <c r="G318" s="18" t="s">
        <v>288</v>
      </c>
      <c r="H318" s="7"/>
      <c r="I318" s="8" t="s">
        <v>183</v>
      </c>
      <c r="J318" s="7"/>
      <c r="K318" s="7"/>
      <c r="L318" s="38">
        <v>104614.6</v>
      </c>
      <c r="M318" s="38">
        <v>104614.6</v>
      </c>
      <c r="P318" s="20" t="s">
        <v>56</v>
      </c>
      <c r="Q318" s="2">
        <v>43312</v>
      </c>
      <c r="R318" s="2">
        <v>43281</v>
      </c>
      <c r="S318" s="20" t="s">
        <v>184</v>
      </c>
    </row>
    <row r="319" spans="1:19" s="20" customFormat="1">
      <c r="A319" s="20">
        <v>2018</v>
      </c>
      <c r="B319" s="2">
        <v>43191</v>
      </c>
      <c r="C319" s="2">
        <v>43281</v>
      </c>
      <c r="D319" s="3" t="s">
        <v>53</v>
      </c>
      <c r="E319" s="4" t="s">
        <v>131</v>
      </c>
      <c r="F319" s="18" t="s">
        <v>289</v>
      </c>
      <c r="G319" s="18" t="s">
        <v>290</v>
      </c>
      <c r="H319" s="7"/>
      <c r="I319" s="8" t="s">
        <v>183</v>
      </c>
      <c r="J319" s="7"/>
      <c r="K319" s="7"/>
      <c r="L319" s="38">
        <v>13173.22</v>
      </c>
      <c r="M319" s="51">
        <f>+L319-7309.22</f>
        <v>5863.9999999999991</v>
      </c>
      <c r="P319" s="20" t="s">
        <v>56</v>
      </c>
      <c r="Q319" s="2">
        <v>43312</v>
      </c>
      <c r="R319" s="2">
        <v>43281</v>
      </c>
      <c r="S319" s="20" t="s">
        <v>184</v>
      </c>
    </row>
    <row r="320" spans="1:19" s="20" customFormat="1">
      <c r="A320" s="20">
        <v>2018</v>
      </c>
      <c r="B320" s="2">
        <v>43191</v>
      </c>
      <c r="C320" s="2">
        <v>43281</v>
      </c>
      <c r="D320" s="3" t="s">
        <v>53</v>
      </c>
      <c r="E320" s="4" t="s">
        <v>131</v>
      </c>
      <c r="F320" s="18" t="s">
        <v>291</v>
      </c>
      <c r="G320" s="18" t="s">
        <v>292</v>
      </c>
      <c r="H320" s="7"/>
      <c r="I320" s="8" t="s">
        <v>183</v>
      </c>
      <c r="J320" s="7"/>
      <c r="K320" s="7"/>
      <c r="L320" s="38">
        <v>100954.14</v>
      </c>
      <c r="M320" s="38">
        <v>100954.14</v>
      </c>
      <c r="P320" s="20" t="s">
        <v>56</v>
      </c>
      <c r="Q320" s="2">
        <v>43312</v>
      </c>
      <c r="R320" s="2">
        <v>43281</v>
      </c>
      <c r="S320" s="20" t="s">
        <v>184</v>
      </c>
    </row>
    <row r="321" spans="1:19" s="20" customFormat="1">
      <c r="A321" s="20">
        <v>2018</v>
      </c>
      <c r="B321" s="2">
        <v>43191</v>
      </c>
      <c r="C321" s="2">
        <v>43281</v>
      </c>
      <c r="D321" s="3" t="s">
        <v>53</v>
      </c>
      <c r="E321" s="4" t="s">
        <v>131</v>
      </c>
      <c r="F321" s="18" t="s">
        <v>293</v>
      </c>
      <c r="G321" s="18" t="s">
        <v>294</v>
      </c>
      <c r="H321" s="7"/>
      <c r="I321" s="8" t="s">
        <v>183</v>
      </c>
      <c r="J321" s="7"/>
      <c r="K321" s="7"/>
      <c r="L321" s="38">
        <v>16250</v>
      </c>
      <c r="M321" s="38">
        <v>16250</v>
      </c>
      <c r="P321" s="20" t="s">
        <v>56</v>
      </c>
      <c r="Q321" s="2">
        <v>43312</v>
      </c>
      <c r="R321" s="2">
        <v>43281</v>
      </c>
      <c r="S321" s="20" t="s">
        <v>184</v>
      </c>
    </row>
    <row r="322" spans="1:19" s="20" customFormat="1">
      <c r="A322" s="20">
        <v>2018</v>
      </c>
      <c r="B322" s="2">
        <v>43191</v>
      </c>
      <c r="C322" s="2">
        <v>43281</v>
      </c>
      <c r="D322" s="3" t="s">
        <v>53</v>
      </c>
      <c r="E322" s="4" t="s">
        <v>131</v>
      </c>
      <c r="F322" s="18" t="s">
        <v>295</v>
      </c>
      <c r="G322" s="18" t="s">
        <v>196</v>
      </c>
      <c r="H322" s="7"/>
      <c r="I322" s="8" t="s">
        <v>183</v>
      </c>
      <c r="J322" s="7"/>
      <c r="K322" s="7"/>
      <c r="L322" s="38">
        <v>465715.19</v>
      </c>
      <c r="M322" s="38">
        <v>465715.19</v>
      </c>
      <c r="P322" s="20" t="s">
        <v>56</v>
      </c>
      <c r="Q322" s="2">
        <v>43312</v>
      </c>
      <c r="R322" s="2">
        <v>43281</v>
      </c>
      <c r="S322" s="20" t="s">
        <v>184</v>
      </c>
    </row>
    <row r="323" spans="1:19" s="20" customFormat="1">
      <c r="A323" s="20">
        <v>2018</v>
      </c>
      <c r="B323" s="2">
        <v>43191</v>
      </c>
      <c r="C323" s="2">
        <v>43281</v>
      </c>
      <c r="D323" s="3" t="s">
        <v>53</v>
      </c>
      <c r="E323" s="4" t="s">
        <v>131</v>
      </c>
      <c r="F323" s="18" t="s">
        <v>296</v>
      </c>
      <c r="G323" s="18" t="s">
        <v>297</v>
      </c>
      <c r="H323" s="7"/>
      <c r="I323" s="8" t="s">
        <v>183</v>
      </c>
      <c r="J323" s="7"/>
      <c r="K323" s="7"/>
      <c r="L323" s="38">
        <v>10087.83</v>
      </c>
      <c r="M323" s="38">
        <v>10087.83</v>
      </c>
      <c r="P323" s="20" t="s">
        <v>56</v>
      </c>
      <c r="Q323" s="2">
        <v>43312</v>
      </c>
      <c r="R323" s="2">
        <v>43281</v>
      </c>
      <c r="S323" s="20" t="s">
        <v>184</v>
      </c>
    </row>
    <row r="324" spans="1:19" s="20" customFormat="1">
      <c r="A324" s="20">
        <v>2018</v>
      </c>
      <c r="B324" s="2">
        <v>43191</v>
      </c>
      <c r="C324" s="2">
        <v>43281</v>
      </c>
      <c r="D324" s="3" t="s">
        <v>53</v>
      </c>
      <c r="E324" s="4" t="s">
        <v>131</v>
      </c>
      <c r="F324" s="18" t="s">
        <v>298</v>
      </c>
      <c r="G324" s="18" t="s">
        <v>299</v>
      </c>
      <c r="H324" s="11"/>
      <c r="I324" s="8" t="s">
        <v>183</v>
      </c>
      <c r="J324" s="11"/>
      <c r="K324" s="11"/>
      <c r="L324" s="38">
        <v>63204.34</v>
      </c>
      <c r="M324" s="38">
        <v>63204.34</v>
      </c>
      <c r="P324" s="20" t="s">
        <v>56</v>
      </c>
      <c r="Q324" s="2">
        <v>43312</v>
      </c>
      <c r="R324" s="2">
        <v>43281</v>
      </c>
      <c r="S324" s="20" t="s">
        <v>184</v>
      </c>
    </row>
    <row r="325" spans="1:19" s="20" customFormat="1">
      <c r="A325" s="20">
        <v>2018</v>
      </c>
      <c r="B325" s="2">
        <v>43191</v>
      </c>
      <c r="C325" s="2">
        <v>43281</v>
      </c>
      <c r="D325" s="3" t="s">
        <v>53</v>
      </c>
      <c r="E325" s="4" t="s">
        <v>131</v>
      </c>
      <c r="F325" s="18" t="s">
        <v>300</v>
      </c>
      <c r="G325" s="18" t="s">
        <v>301</v>
      </c>
      <c r="H325" s="7"/>
      <c r="I325" s="8" t="s">
        <v>183</v>
      </c>
      <c r="J325" s="7"/>
      <c r="K325" s="7"/>
      <c r="L325" s="38">
        <v>2876.8</v>
      </c>
      <c r="M325" s="38">
        <v>2876.8</v>
      </c>
      <c r="P325" s="20" t="s">
        <v>56</v>
      </c>
      <c r="Q325" s="2">
        <v>43312</v>
      </c>
      <c r="R325" s="2">
        <v>43281</v>
      </c>
      <c r="S325" s="20" t="s">
        <v>184</v>
      </c>
    </row>
    <row r="326" spans="1:19" s="20" customFormat="1">
      <c r="A326" s="20">
        <v>2018</v>
      </c>
      <c r="B326" s="2">
        <v>43191</v>
      </c>
      <c r="C326" s="2">
        <v>43281</v>
      </c>
      <c r="D326" s="3" t="s">
        <v>53</v>
      </c>
      <c r="E326" s="4" t="s">
        <v>131</v>
      </c>
      <c r="F326" s="18" t="s">
        <v>302</v>
      </c>
      <c r="G326" s="18" t="s">
        <v>303</v>
      </c>
      <c r="H326" s="11"/>
      <c r="I326" s="8" t="s">
        <v>183</v>
      </c>
      <c r="J326" s="11"/>
      <c r="K326" s="11"/>
      <c r="L326" s="38">
        <v>5735</v>
      </c>
      <c r="M326" s="38">
        <v>5735</v>
      </c>
      <c r="P326" s="20" t="s">
        <v>56</v>
      </c>
      <c r="Q326" s="2">
        <v>43312</v>
      </c>
      <c r="R326" s="2">
        <v>43281</v>
      </c>
      <c r="S326" s="20" t="s">
        <v>184</v>
      </c>
    </row>
    <row r="327" spans="1:19" s="20" customFormat="1">
      <c r="A327" s="20">
        <v>2018</v>
      </c>
      <c r="B327" s="2">
        <v>43191</v>
      </c>
      <c r="C327" s="2">
        <v>43281</v>
      </c>
      <c r="D327" s="3" t="s">
        <v>53</v>
      </c>
      <c r="E327" s="4" t="s">
        <v>131</v>
      </c>
      <c r="F327" s="18" t="s">
        <v>304</v>
      </c>
      <c r="G327" s="18" t="s">
        <v>305</v>
      </c>
      <c r="H327" s="7"/>
      <c r="I327" s="8" t="s">
        <v>183</v>
      </c>
      <c r="J327" s="7"/>
      <c r="K327" s="7"/>
      <c r="L327" s="38">
        <v>33957.89</v>
      </c>
      <c r="M327" s="38">
        <v>33957.89</v>
      </c>
      <c r="P327" s="20" t="s">
        <v>56</v>
      </c>
      <c r="Q327" s="2">
        <v>43312</v>
      </c>
      <c r="R327" s="2">
        <v>43281</v>
      </c>
      <c r="S327" s="20" t="s">
        <v>184</v>
      </c>
    </row>
    <row r="328" spans="1:19" s="20" customFormat="1">
      <c r="A328" s="20">
        <v>2018</v>
      </c>
      <c r="B328" s="2">
        <v>43191</v>
      </c>
      <c r="C328" s="2">
        <v>43281</v>
      </c>
      <c r="D328" s="3" t="s">
        <v>53</v>
      </c>
      <c r="E328" s="4" t="s">
        <v>131</v>
      </c>
      <c r="F328" s="18" t="s">
        <v>306</v>
      </c>
      <c r="G328" s="18" t="s">
        <v>307</v>
      </c>
      <c r="H328" s="7"/>
      <c r="I328" s="8" t="s">
        <v>183</v>
      </c>
      <c r="J328" s="7"/>
      <c r="K328" s="7"/>
      <c r="L328" s="38">
        <v>13546</v>
      </c>
      <c r="M328" s="38">
        <v>13546</v>
      </c>
      <c r="P328" s="20" t="s">
        <v>56</v>
      </c>
      <c r="Q328" s="2">
        <v>43312</v>
      </c>
      <c r="R328" s="2">
        <v>43281</v>
      </c>
      <c r="S328" s="20" t="s">
        <v>184</v>
      </c>
    </row>
    <row r="329" spans="1:19" s="20" customFormat="1">
      <c r="A329" s="20">
        <v>2018</v>
      </c>
      <c r="B329" s="2">
        <v>43191</v>
      </c>
      <c r="C329" s="2">
        <v>43281</v>
      </c>
      <c r="D329" s="3" t="s">
        <v>53</v>
      </c>
      <c r="E329" s="4" t="s">
        <v>131</v>
      </c>
      <c r="F329" s="18" t="s">
        <v>308</v>
      </c>
      <c r="G329" s="18" t="s">
        <v>309</v>
      </c>
      <c r="H329" s="11"/>
      <c r="I329" s="8" t="s">
        <v>183</v>
      </c>
      <c r="J329" s="11"/>
      <c r="K329" s="11"/>
      <c r="L329" s="38">
        <v>480</v>
      </c>
      <c r="M329" s="38">
        <v>480</v>
      </c>
      <c r="P329" s="20" t="s">
        <v>56</v>
      </c>
      <c r="Q329" s="2">
        <v>43312</v>
      </c>
      <c r="R329" s="2">
        <v>43281</v>
      </c>
      <c r="S329" s="20" t="s">
        <v>184</v>
      </c>
    </row>
    <row r="330" spans="1:19" s="20" customFormat="1">
      <c r="A330" s="20">
        <v>2018</v>
      </c>
      <c r="B330" s="2">
        <v>43191</v>
      </c>
      <c r="C330" s="2">
        <v>43281</v>
      </c>
      <c r="D330" s="3" t="s">
        <v>53</v>
      </c>
      <c r="E330" s="4" t="s">
        <v>131</v>
      </c>
      <c r="F330" s="18" t="s">
        <v>310</v>
      </c>
      <c r="G330" s="18" t="s">
        <v>311</v>
      </c>
      <c r="H330" s="7"/>
      <c r="I330" s="8" t="s">
        <v>183</v>
      </c>
      <c r="J330" s="7"/>
      <c r="K330" s="7"/>
      <c r="L330" s="38">
        <v>460172</v>
      </c>
      <c r="M330" s="51">
        <f>+L330-16240</f>
        <v>443932</v>
      </c>
      <c r="P330" s="20" t="s">
        <v>56</v>
      </c>
      <c r="Q330" s="2">
        <v>43312</v>
      </c>
      <c r="R330" s="2">
        <v>43281</v>
      </c>
      <c r="S330" s="20" t="s">
        <v>184</v>
      </c>
    </row>
    <row r="331" spans="1:19" s="20" customFormat="1">
      <c r="A331" s="20">
        <v>2018</v>
      </c>
      <c r="B331" s="2">
        <v>43191</v>
      </c>
      <c r="C331" s="2">
        <v>43281</v>
      </c>
      <c r="D331" s="3" t="s">
        <v>53</v>
      </c>
      <c r="E331" s="4" t="s">
        <v>131</v>
      </c>
      <c r="F331" s="18" t="s">
        <v>312</v>
      </c>
      <c r="G331" s="18" t="s">
        <v>313</v>
      </c>
      <c r="I331" s="8" t="s">
        <v>183</v>
      </c>
      <c r="L331" s="38">
        <v>585187.41</v>
      </c>
      <c r="M331" s="38">
        <v>585187.41</v>
      </c>
      <c r="P331" s="20" t="s">
        <v>56</v>
      </c>
      <c r="Q331" s="2">
        <v>43312</v>
      </c>
      <c r="R331" s="2">
        <v>43281</v>
      </c>
      <c r="S331" s="20" t="s">
        <v>184</v>
      </c>
    </row>
    <row r="332" spans="1:19" s="20" customFormat="1">
      <c r="A332" s="20">
        <v>2018</v>
      </c>
      <c r="B332" s="2">
        <v>43191</v>
      </c>
      <c r="C332" s="2">
        <v>43281</v>
      </c>
      <c r="D332" s="3" t="s">
        <v>53</v>
      </c>
      <c r="E332" s="4" t="s">
        <v>131</v>
      </c>
      <c r="F332" s="18" t="s">
        <v>314</v>
      </c>
      <c r="G332" s="18" t="s">
        <v>315</v>
      </c>
      <c r="I332" s="8" t="s">
        <v>183</v>
      </c>
      <c r="L332" s="38">
        <v>8572.4</v>
      </c>
      <c r="M332" s="38">
        <v>8572.4</v>
      </c>
      <c r="P332" s="20" t="s">
        <v>56</v>
      </c>
      <c r="Q332" s="2">
        <v>43312</v>
      </c>
      <c r="R332" s="2">
        <v>43281</v>
      </c>
      <c r="S332" s="20" t="s">
        <v>184</v>
      </c>
    </row>
    <row r="333" spans="1:19" s="20" customFormat="1">
      <c r="A333" s="20">
        <v>2018</v>
      </c>
      <c r="B333" s="2">
        <v>43191</v>
      </c>
      <c r="C333" s="2">
        <v>43281</v>
      </c>
      <c r="D333" s="3" t="s">
        <v>53</v>
      </c>
      <c r="E333" s="4" t="s">
        <v>131</v>
      </c>
      <c r="F333" s="18" t="s">
        <v>316</v>
      </c>
      <c r="G333" s="19" t="s">
        <v>317</v>
      </c>
      <c r="I333" s="8" t="s">
        <v>183</v>
      </c>
      <c r="L333" s="38">
        <v>336247.61</v>
      </c>
      <c r="M333" s="38">
        <f>+L333-17400</f>
        <v>318847.61</v>
      </c>
      <c r="P333" s="20" t="s">
        <v>56</v>
      </c>
      <c r="Q333" s="2">
        <v>43312</v>
      </c>
      <c r="R333" s="2">
        <v>43281</v>
      </c>
      <c r="S333" s="20" t="s">
        <v>184</v>
      </c>
    </row>
    <row r="334" spans="1:19" s="20" customFormat="1">
      <c r="A334" s="20">
        <v>2018</v>
      </c>
      <c r="B334" s="2">
        <v>43191</v>
      </c>
      <c r="C334" s="2">
        <v>43281</v>
      </c>
      <c r="D334" s="3" t="s">
        <v>53</v>
      </c>
      <c r="E334" s="4" t="s">
        <v>131</v>
      </c>
      <c r="F334" s="18" t="s">
        <v>318</v>
      </c>
      <c r="G334" s="19" t="s">
        <v>319</v>
      </c>
      <c r="I334" s="8" t="s">
        <v>183</v>
      </c>
      <c r="L334" s="38">
        <v>21691.599999999999</v>
      </c>
      <c r="M334" s="38">
        <v>21691.599999999999</v>
      </c>
      <c r="P334" s="20" t="s">
        <v>56</v>
      </c>
      <c r="Q334" s="2">
        <v>43312</v>
      </c>
      <c r="R334" s="2">
        <v>43281</v>
      </c>
      <c r="S334" s="20" t="s">
        <v>184</v>
      </c>
    </row>
    <row r="335" spans="1:19" s="20" customFormat="1">
      <c r="A335" s="20">
        <v>2018</v>
      </c>
      <c r="B335" s="2">
        <v>43191</v>
      </c>
      <c r="C335" s="2">
        <v>43281</v>
      </c>
      <c r="D335" s="3" t="s">
        <v>53</v>
      </c>
      <c r="E335" s="4" t="s">
        <v>131</v>
      </c>
      <c r="F335" s="18" t="s">
        <v>320</v>
      </c>
      <c r="G335" s="18" t="s">
        <v>321</v>
      </c>
      <c r="I335" s="8" t="s">
        <v>183</v>
      </c>
      <c r="L335" s="38">
        <v>483.98</v>
      </c>
      <c r="M335" s="38">
        <v>483.98</v>
      </c>
      <c r="P335" s="20" t="s">
        <v>56</v>
      </c>
      <c r="Q335" s="2">
        <v>43312</v>
      </c>
      <c r="R335" s="2">
        <v>43281</v>
      </c>
      <c r="S335" s="20" t="s">
        <v>184</v>
      </c>
    </row>
    <row r="336" spans="1:19" s="20" customFormat="1">
      <c r="A336" s="20">
        <v>2018</v>
      </c>
      <c r="B336" s="2">
        <v>43191</v>
      </c>
      <c r="C336" s="2">
        <v>43281</v>
      </c>
      <c r="D336" s="3" t="s">
        <v>53</v>
      </c>
      <c r="E336" s="4" t="s">
        <v>131</v>
      </c>
      <c r="F336" s="18" t="s">
        <v>322</v>
      </c>
      <c r="G336" s="18" t="s">
        <v>323</v>
      </c>
      <c r="I336" s="8" t="s">
        <v>183</v>
      </c>
      <c r="L336" s="38">
        <v>18922.009999999998</v>
      </c>
      <c r="M336" s="38">
        <v>18922.009999999998</v>
      </c>
      <c r="P336" s="20" t="s">
        <v>56</v>
      </c>
      <c r="Q336" s="2">
        <v>43312</v>
      </c>
      <c r="R336" s="2">
        <v>43281</v>
      </c>
      <c r="S336" s="20" t="s">
        <v>184</v>
      </c>
    </row>
    <row r="337" spans="1:19" s="20" customFormat="1" ht="15">
      <c r="A337" s="20">
        <v>2018</v>
      </c>
      <c r="B337" s="2">
        <v>43191</v>
      </c>
      <c r="C337" s="2">
        <v>43281</v>
      </c>
      <c r="D337" s="3" t="s">
        <v>53</v>
      </c>
      <c r="E337" s="3" t="s">
        <v>351</v>
      </c>
      <c r="F337" s="17" t="s">
        <v>324</v>
      </c>
      <c r="G337" s="17" t="s">
        <v>325</v>
      </c>
      <c r="I337" s="8" t="s">
        <v>183</v>
      </c>
      <c r="L337" s="50">
        <v>1329959.83</v>
      </c>
      <c r="M337" s="50">
        <v>1329959.83</v>
      </c>
      <c r="P337" s="20" t="s">
        <v>56</v>
      </c>
      <c r="Q337" s="2">
        <v>43312</v>
      </c>
      <c r="R337" s="2">
        <v>43281</v>
      </c>
      <c r="S337" s="20" t="s">
        <v>184</v>
      </c>
    </row>
    <row r="338" spans="1:19" s="20" customFormat="1">
      <c r="A338" s="20">
        <v>2018</v>
      </c>
      <c r="B338" s="2">
        <v>43191</v>
      </c>
      <c r="C338" s="2">
        <v>43281</v>
      </c>
      <c r="D338" s="3" t="s">
        <v>53</v>
      </c>
      <c r="E338" s="3" t="s">
        <v>351</v>
      </c>
      <c r="F338" s="18" t="s">
        <v>326</v>
      </c>
      <c r="G338" s="18" t="s">
        <v>327</v>
      </c>
      <c r="I338" s="8" t="s">
        <v>183</v>
      </c>
      <c r="L338" s="38">
        <v>1281239.83</v>
      </c>
      <c r="M338" s="38">
        <v>1281239.83</v>
      </c>
      <c r="P338" s="20" t="s">
        <v>56</v>
      </c>
      <c r="Q338" s="2">
        <v>43312</v>
      </c>
      <c r="R338" s="2">
        <v>43281</v>
      </c>
      <c r="S338" s="20" t="s">
        <v>184</v>
      </c>
    </row>
    <row r="339" spans="1:19" s="20" customFormat="1">
      <c r="A339" s="20">
        <v>2018</v>
      </c>
      <c r="B339" s="2">
        <v>43191</v>
      </c>
      <c r="C339" s="2">
        <v>43281</v>
      </c>
      <c r="D339" s="3" t="s">
        <v>53</v>
      </c>
      <c r="E339" s="3" t="s">
        <v>351</v>
      </c>
      <c r="F339" s="18" t="s">
        <v>328</v>
      </c>
      <c r="G339" s="18" t="s">
        <v>329</v>
      </c>
      <c r="I339" s="8" t="s">
        <v>183</v>
      </c>
      <c r="L339" s="38">
        <v>48720</v>
      </c>
      <c r="M339" s="38">
        <v>48720</v>
      </c>
      <c r="P339" s="20" t="s">
        <v>56</v>
      </c>
      <c r="Q339" s="2">
        <v>43312</v>
      </c>
      <c r="R339" s="2">
        <v>43281</v>
      </c>
      <c r="S339" s="20" t="s">
        <v>184</v>
      </c>
    </row>
    <row r="340" spans="1:19" s="20" customFormat="1" ht="15">
      <c r="A340" s="20">
        <v>2018</v>
      </c>
      <c r="B340" s="2">
        <v>43191</v>
      </c>
      <c r="C340" s="2">
        <v>43281</v>
      </c>
      <c r="D340" s="3" t="s">
        <v>53</v>
      </c>
      <c r="E340" s="4" t="s">
        <v>170</v>
      </c>
      <c r="F340" s="17" t="s">
        <v>330</v>
      </c>
      <c r="G340" s="17" t="s">
        <v>331</v>
      </c>
      <c r="I340" s="8" t="s">
        <v>183</v>
      </c>
      <c r="L340" s="50">
        <v>11015.36</v>
      </c>
      <c r="M340" s="50">
        <v>11015.36</v>
      </c>
      <c r="P340" s="20" t="s">
        <v>56</v>
      </c>
      <c r="Q340" s="2">
        <v>43312</v>
      </c>
      <c r="R340" s="2">
        <v>43281</v>
      </c>
      <c r="S340" s="20" t="s">
        <v>184</v>
      </c>
    </row>
    <row r="341" spans="1:19" s="20" customFormat="1">
      <c r="A341" s="20">
        <v>2018</v>
      </c>
      <c r="B341" s="2">
        <v>43191</v>
      </c>
      <c r="C341" s="2">
        <v>43281</v>
      </c>
      <c r="D341" s="3" t="s">
        <v>53</v>
      </c>
      <c r="E341" s="4" t="s">
        <v>170</v>
      </c>
      <c r="F341" s="18" t="s">
        <v>332</v>
      </c>
      <c r="G341" s="18" t="s">
        <v>333</v>
      </c>
      <c r="I341" s="8" t="s">
        <v>183</v>
      </c>
      <c r="L341" s="38">
        <v>11015.36</v>
      </c>
      <c r="M341" s="38">
        <v>11015.36</v>
      </c>
      <c r="P341" s="20" t="s">
        <v>56</v>
      </c>
      <c r="Q341" s="2">
        <v>43312</v>
      </c>
      <c r="R341" s="2">
        <v>43281</v>
      </c>
      <c r="S341" s="20" t="s">
        <v>184</v>
      </c>
    </row>
    <row r="342" spans="1:19" s="20" customFormat="1" ht="15">
      <c r="A342" s="20">
        <v>2018</v>
      </c>
      <c r="B342" s="2">
        <v>43191</v>
      </c>
      <c r="C342" s="2">
        <v>43281</v>
      </c>
      <c r="D342" s="3" t="s">
        <v>53</v>
      </c>
      <c r="E342" s="4" t="s">
        <v>174</v>
      </c>
      <c r="F342" s="17" t="s">
        <v>334</v>
      </c>
      <c r="G342" s="17" t="s">
        <v>335</v>
      </c>
      <c r="I342" s="8" t="s">
        <v>183</v>
      </c>
      <c r="L342" s="50">
        <v>1165800</v>
      </c>
      <c r="M342" s="50">
        <v>1165800</v>
      </c>
      <c r="P342" s="20" t="s">
        <v>56</v>
      </c>
      <c r="Q342" s="2">
        <v>43312</v>
      </c>
      <c r="R342" s="2">
        <v>43281</v>
      </c>
      <c r="S342" s="20" t="s">
        <v>184</v>
      </c>
    </row>
    <row r="343" spans="1:19" s="20" customFormat="1">
      <c r="A343" s="20">
        <v>2018</v>
      </c>
      <c r="B343" s="2">
        <v>43191</v>
      </c>
      <c r="C343" s="2">
        <v>43281</v>
      </c>
      <c r="D343" s="3" t="s">
        <v>53</v>
      </c>
      <c r="E343" s="4" t="s">
        <v>174</v>
      </c>
      <c r="F343" s="18" t="s">
        <v>336</v>
      </c>
      <c r="G343" s="18" t="s">
        <v>337</v>
      </c>
      <c r="I343" s="8" t="s">
        <v>183</v>
      </c>
      <c r="L343" s="38">
        <v>777200</v>
      </c>
      <c r="M343" s="38">
        <v>777200</v>
      </c>
      <c r="P343" s="20" t="s">
        <v>56</v>
      </c>
      <c r="Q343" s="2">
        <v>43312</v>
      </c>
      <c r="R343" s="2">
        <v>43281</v>
      </c>
      <c r="S343" s="20" t="s">
        <v>184</v>
      </c>
    </row>
    <row r="344" spans="1:19" s="20" customFormat="1">
      <c r="A344" s="20">
        <v>2018</v>
      </c>
      <c r="B344" s="2">
        <v>43191</v>
      </c>
      <c r="C344" s="2">
        <v>43281</v>
      </c>
      <c r="D344" s="3" t="s">
        <v>53</v>
      </c>
      <c r="E344" s="4" t="s">
        <v>174</v>
      </c>
      <c r="F344" s="18" t="s">
        <v>338</v>
      </c>
      <c r="G344" s="18" t="s">
        <v>339</v>
      </c>
      <c r="I344" s="8" t="s">
        <v>183</v>
      </c>
      <c r="L344" s="38">
        <v>388600</v>
      </c>
      <c r="M344" s="54">
        <f>+L344-388600</f>
        <v>0</v>
      </c>
      <c r="P344" s="20" t="s">
        <v>56</v>
      </c>
      <c r="Q344" s="2">
        <v>43312</v>
      </c>
      <c r="R344" s="2">
        <v>43281</v>
      </c>
      <c r="S344" s="20" t="s">
        <v>184</v>
      </c>
    </row>
    <row r="345" spans="1:19" s="20" customFormat="1" ht="15">
      <c r="A345" s="20">
        <v>2018</v>
      </c>
      <c r="B345" s="2">
        <v>43191</v>
      </c>
      <c r="C345" s="2">
        <v>43281</v>
      </c>
      <c r="D345" s="3" t="s">
        <v>53</v>
      </c>
      <c r="E345" s="4" t="s">
        <v>180</v>
      </c>
      <c r="F345" s="17" t="s">
        <v>340</v>
      </c>
      <c r="G345" s="17" t="s">
        <v>341</v>
      </c>
      <c r="I345" s="8" t="s">
        <v>183</v>
      </c>
      <c r="L345" s="50">
        <v>388600</v>
      </c>
      <c r="M345" s="50">
        <v>388600</v>
      </c>
      <c r="P345" s="20" t="s">
        <v>56</v>
      </c>
      <c r="Q345" s="2">
        <v>43312</v>
      </c>
      <c r="R345" s="2">
        <v>43281</v>
      </c>
      <c r="S345" s="20" t="s">
        <v>184</v>
      </c>
    </row>
    <row r="346" spans="1:19" s="20" customFormat="1">
      <c r="A346" s="20">
        <v>2018</v>
      </c>
      <c r="B346" s="2">
        <v>43191</v>
      </c>
      <c r="C346" s="2">
        <v>43281</v>
      </c>
      <c r="D346" s="3" t="s">
        <v>53</v>
      </c>
      <c r="E346" s="4" t="s">
        <v>180</v>
      </c>
      <c r="F346" s="18" t="s">
        <v>342</v>
      </c>
      <c r="G346" s="18" t="s">
        <v>339</v>
      </c>
      <c r="I346" s="8" t="s">
        <v>183</v>
      </c>
      <c r="L346" s="38">
        <v>388600</v>
      </c>
      <c r="M346" s="38">
        <v>388600</v>
      </c>
      <c r="P346" s="20" t="s">
        <v>56</v>
      </c>
      <c r="Q346" s="2">
        <v>43312</v>
      </c>
      <c r="R346" s="2">
        <v>43281</v>
      </c>
      <c r="S346" s="20" t="s">
        <v>184</v>
      </c>
    </row>
    <row r="347" spans="1:19" s="20" customFormat="1" ht="15">
      <c r="A347" s="20">
        <v>2018</v>
      </c>
      <c r="B347" s="2">
        <v>43191</v>
      </c>
      <c r="C347" s="2">
        <v>43281</v>
      </c>
      <c r="D347" s="3" t="s">
        <v>53</v>
      </c>
      <c r="E347" s="3" t="s">
        <v>352</v>
      </c>
      <c r="F347" s="17" t="s">
        <v>343</v>
      </c>
      <c r="G347" s="17" t="s">
        <v>344</v>
      </c>
      <c r="I347" s="8" t="s">
        <v>183</v>
      </c>
      <c r="L347" s="50">
        <v>4206522.01</v>
      </c>
      <c r="M347" s="50">
        <v>4206522.01</v>
      </c>
      <c r="P347" s="20" t="s">
        <v>56</v>
      </c>
      <c r="Q347" s="2">
        <v>43312</v>
      </c>
      <c r="R347" s="2">
        <v>43281</v>
      </c>
      <c r="S347" s="20" t="s">
        <v>184</v>
      </c>
    </row>
    <row r="348" spans="1:19" s="20" customFormat="1">
      <c r="A348" s="20">
        <v>2018</v>
      </c>
      <c r="B348" s="2">
        <v>43191</v>
      </c>
      <c r="C348" s="2">
        <v>43281</v>
      </c>
      <c r="D348" s="3" t="s">
        <v>53</v>
      </c>
      <c r="E348" s="3" t="s">
        <v>352</v>
      </c>
      <c r="F348" s="18" t="s">
        <v>345</v>
      </c>
      <c r="G348" s="18" t="s">
        <v>346</v>
      </c>
      <c r="I348" s="8" t="s">
        <v>183</v>
      </c>
      <c r="L348" s="38">
        <v>3396259.02</v>
      </c>
      <c r="M348" s="38">
        <v>3396259.02</v>
      </c>
      <c r="P348" s="20" t="s">
        <v>56</v>
      </c>
      <c r="Q348" s="2">
        <v>43312</v>
      </c>
      <c r="R348" s="2">
        <v>43281</v>
      </c>
      <c r="S348" s="20" t="s">
        <v>184</v>
      </c>
    </row>
    <row r="349" spans="1:19" s="20" customFormat="1">
      <c r="A349" s="20">
        <v>2018</v>
      </c>
      <c r="B349" s="2">
        <v>43191</v>
      </c>
      <c r="C349" s="2">
        <v>43281</v>
      </c>
      <c r="D349" s="3" t="s">
        <v>53</v>
      </c>
      <c r="E349" s="3" t="s">
        <v>352</v>
      </c>
      <c r="F349" s="18" t="s">
        <v>347</v>
      </c>
      <c r="G349" s="18" t="s">
        <v>348</v>
      </c>
      <c r="I349" s="8" t="s">
        <v>183</v>
      </c>
      <c r="L349" s="38">
        <v>808262.99</v>
      </c>
      <c r="M349" s="38">
        <v>808262.99</v>
      </c>
      <c r="P349" s="20" t="s">
        <v>56</v>
      </c>
      <c r="Q349" s="2">
        <v>43312</v>
      </c>
      <c r="R349" s="2">
        <v>43281</v>
      </c>
      <c r="S349" s="20" t="s">
        <v>184</v>
      </c>
    </row>
    <row r="350" spans="1:19" s="20" customFormat="1">
      <c r="A350" s="20">
        <v>2018</v>
      </c>
      <c r="B350" s="2">
        <v>43191</v>
      </c>
      <c r="C350" s="2">
        <v>43281</v>
      </c>
      <c r="D350" s="3" t="s">
        <v>53</v>
      </c>
      <c r="E350" s="3" t="s">
        <v>352</v>
      </c>
      <c r="F350" s="18" t="s">
        <v>349</v>
      </c>
      <c r="G350" s="18" t="s">
        <v>350</v>
      </c>
      <c r="I350" s="8" t="s">
        <v>183</v>
      </c>
      <c r="L350" s="38">
        <v>2000</v>
      </c>
      <c r="M350" s="38">
        <v>2000</v>
      </c>
      <c r="P350" s="20" t="s">
        <v>56</v>
      </c>
      <c r="Q350" s="2">
        <v>43312</v>
      </c>
      <c r="R350" s="2">
        <v>43281</v>
      </c>
      <c r="S350" s="20" t="s">
        <v>184</v>
      </c>
    </row>
    <row r="351" spans="1:19" ht="15">
      <c r="A351" s="22">
        <v>2018</v>
      </c>
      <c r="B351" s="2">
        <v>43282</v>
      </c>
      <c r="C351" s="2">
        <v>43373</v>
      </c>
      <c r="D351" s="3" t="s">
        <v>53</v>
      </c>
      <c r="E351" s="4" t="s">
        <v>54</v>
      </c>
      <c r="F351" s="17" t="s">
        <v>185</v>
      </c>
      <c r="G351" s="17" t="s">
        <v>186</v>
      </c>
      <c r="I351" s="8" t="s">
        <v>183</v>
      </c>
      <c r="L351" s="26">
        <v>1916864.65</v>
      </c>
      <c r="M351" s="26">
        <v>1916864.65</v>
      </c>
      <c r="P351" s="23" t="s">
        <v>56</v>
      </c>
      <c r="Q351" s="2">
        <v>43390</v>
      </c>
      <c r="R351" s="2">
        <v>43373</v>
      </c>
      <c r="S351" s="23" t="s">
        <v>357</v>
      </c>
    </row>
    <row r="352" spans="1:19">
      <c r="A352" s="23">
        <v>2018</v>
      </c>
      <c r="B352" s="2">
        <v>43282</v>
      </c>
      <c r="C352" s="2">
        <v>43373</v>
      </c>
      <c r="D352" s="3" t="s">
        <v>53</v>
      </c>
      <c r="E352" s="4" t="s">
        <v>54</v>
      </c>
      <c r="F352" s="18" t="s">
        <v>187</v>
      </c>
      <c r="G352" s="18" t="s">
        <v>188</v>
      </c>
      <c r="I352" s="8" t="s">
        <v>183</v>
      </c>
      <c r="L352" s="25">
        <v>1871280.7</v>
      </c>
      <c r="M352" s="25">
        <v>1871280.7</v>
      </c>
      <c r="P352" s="23" t="s">
        <v>56</v>
      </c>
      <c r="Q352" s="2">
        <v>43390</v>
      </c>
      <c r="R352" s="2">
        <v>43373</v>
      </c>
      <c r="S352" s="23" t="s">
        <v>357</v>
      </c>
    </row>
    <row r="353" spans="1:19">
      <c r="A353" s="23">
        <v>2018</v>
      </c>
      <c r="B353" s="2">
        <v>43282</v>
      </c>
      <c r="C353" s="2">
        <v>43373</v>
      </c>
      <c r="D353" s="3" t="s">
        <v>53</v>
      </c>
      <c r="E353" s="4" t="s">
        <v>54</v>
      </c>
      <c r="F353" s="18" t="s">
        <v>189</v>
      </c>
      <c r="G353" s="18" t="s">
        <v>190</v>
      </c>
      <c r="I353" s="8" t="s">
        <v>183</v>
      </c>
      <c r="L353" s="25">
        <v>45583.81</v>
      </c>
      <c r="M353" s="25">
        <v>45583.81</v>
      </c>
      <c r="P353" s="23" t="s">
        <v>56</v>
      </c>
      <c r="Q353" s="2">
        <v>43390</v>
      </c>
      <c r="R353" s="2">
        <v>43373</v>
      </c>
      <c r="S353" s="23" t="s">
        <v>357</v>
      </c>
    </row>
    <row r="354" spans="1:19">
      <c r="A354" s="23">
        <v>2018</v>
      </c>
      <c r="B354" s="2">
        <v>43282</v>
      </c>
      <c r="C354" s="2">
        <v>43373</v>
      </c>
      <c r="D354" s="3" t="s">
        <v>53</v>
      </c>
      <c r="E354" s="4" t="s">
        <v>54</v>
      </c>
      <c r="F354" s="18" t="s">
        <v>191</v>
      </c>
      <c r="G354" s="18" t="s">
        <v>192</v>
      </c>
      <c r="I354" s="8" t="s">
        <v>183</v>
      </c>
      <c r="L354" s="27">
        <v>0</v>
      </c>
      <c r="M354" s="27">
        <v>0</v>
      </c>
      <c r="P354" s="23" t="s">
        <v>56</v>
      </c>
      <c r="Q354" s="2">
        <v>43390</v>
      </c>
      <c r="R354" s="2">
        <v>43373</v>
      </c>
      <c r="S354" s="23" t="s">
        <v>357</v>
      </c>
    </row>
    <row r="355" spans="1:19">
      <c r="A355" s="23">
        <v>2018</v>
      </c>
      <c r="B355" s="2">
        <v>43282</v>
      </c>
      <c r="C355" s="2">
        <v>43373</v>
      </c>
      <c r="D355" s="3" t="s">
        <v>53</v>
      </c>
      <c r="E355" s="4" t="s">
        <v>54</v>
      </c>
      <c r="F355" s="18" t="s">
        <v>193</v>
      </c>
      <c r="G355" s="18" t="s">
        <v>194</v>
      </c>
      <c r="I355" s="8" t="s">
        <v>183</v>
      </c>
      <c r="L355" s="27">
        <v>0</v>
      </c>
      <c r="M355" s="27">
        <v>0</v>
      </c>
      <c r="P355" s="23" t="s">
        <v>56</v>
      </c>
      <c r="Q355" s="2">
        <v>43390</v>
      </c>
      <c r="R355" s="2">
        <v>43373</v>
      </c>
      <c r="S355" s="23" t="s">
        <v>357</v>
      </c>
    </row>
    <row r="356" spans="1:19">
      <c r="A356" s="23">
        <v>2018</v>
      </c>
      <c r="B356" s="2">
        <v>43282</v>
      </c>
      <c r="C356" s="2">
        <v>43373</v>
      </c>
      <c r="D356" s="3" t="s">
        <v>53</v>
      </c>
      <c r="E356" s="4" t="s">
        <v>54</v>
      </c>
      <c r="F356" s="18" t="s">
        <v>195</v>
      </c>
      <c r="G356" s="18" t="s">
        <v>196</v>
      </c>
      <c r="I356" s="8" t="s">
        <v>183</v>
      </c>
      <c r="L356" s="25">
        <v>0.14000000000000001</v>
      </c>
      <c r="M356" s="25">
        <v>0.14000000000000001</v>
      </c>
      <c r="P356" s="23" t="s">
        <v>56</v>
      </c>
      <c r="Q356" s="2">
        <v>43390</v>
      </c>
      <c r="R356" s="2">
        <v>43373</v>
      </c>
      <c r="S356" s="23" t="s">
        <v>357</v>
      </c>
    </row>
    <row r="357" spans="1:19" ht="15">
      <c r="A357" s="23">
        <v>2018</v>
      </c>
      <c r="B357" s="2">
        <v>43282</v>
      </c>
      <c r="C357" s="2">
        <v>43373</v>
      </c>
      <c r="D357" s="3" t="s">
        <v>53</v>
      </c>
      <c r="E357" s="4" t="s">
        <v>65</v>
      </c>
      <c r="F357" s="17" t="s">
        <v>197</v>
      </c>
      <c r="G357" s="17" t="s">
        <v>198</v>
      </c>
      <c r="I357" s="8" t="s">
        <v>183</v>
      </c>
      <c r="L357" s="26">
        <v>10267257.27</v>
      </c>
      <c r="M357" s="26">
        <v>10267257.27</v>
      </c>
      <c r="P357" s="23" t="s">
        <v>56</v>
      </c>
      <c r="Q357" s="2">
        <v>43390</v>
      </c>
      <c r="R357" s="2">
        <v>43373</v>
      </c>
      <c r="S357" s="23" t="s">
        <v>357</v>
      </c>
    </row>
    <row r="358" spans="1:19">
      <c r="A358" s="23">
        <v>2018</v>
      </c>
      <c r="B358" s="2">
        <v>43282</v>
      </c>
      <c r="C358" s="2">
        <v>43373</v>
      </c>
      <c r="D358" s="3" t="s">
        <v>53</v>
      </c>
      <c r="E358" s="4" t="s">
        <v>65</v>
      </c>
      <c r="F358" s="18" t="s">
        <v>199</v>
      </c>
      <c r="G358" s="18" t="s">
        <v>188</v>
      </c>
      <c r="I358" s="8" t="s">
        <v>183</v>
      </c>
      <c r="L358" s="25">
        <v>8278790.3899999997</v>
      </c>
      <c r="M358" s="25">
        <v>8278790.3899999997</v>
      </c>
      <c r="P358" s="23" t="s">
        <v>56</v>
      </c>
      <c r="Q358" s="2">
        <v>43390</v>
      </c>
      <c r="R358" s="2">
        <v>43373</v>
      </c>
      <c r="S358" s="23" t="s">
        <v>357</v>
      </c>
    </row>
    <row r="359" spans="1:19">
      <c r="A359" s="23">
        <v>2018</v>
      </c>
      <c r="B359" s="2">
        <v>43282</v>
      </c>
      <c r="C359" s="2">
        <v>43373</v>
      </c>
      <c r="D359" s="3" t="s">
        <v>53</v>
      </c>
      <c r="E359" s="4" t="s">
        <v>65</v>
      </c>
      <c r="F359" s="18" t="s">
        <v>200</v>
      </c>
      <c r="G359" s="18" t="s">
        <v>190</v>
      </c>
      <c r="I359" s="8" t="s">
        <v>183</v>
      </c>
      <c r="L359" s="25">
        <v>54055.16</v>
      </c>
      <c r="M359" s="25">
        <v>54055.16</v>
      </c>
      <c r="P359" s="23" t="s">
        <v>56</v>
      </c>
      <c r="Q359" s="2">
        <v>43390</v>
      </c>
      <c r="R359" s="2">
        <v>43373</v>
      </c>
      <c r="S359" s="23" t="s">
        <v>357</v>
      </c>
    </row>
    <row r="360" spans="1:19">
      <c r="A360" s="23">
        <v>2018</v>
      </c>
      <c r="B360" s="2">
        <v>43282</v>
      </c>
      <c r="C360" s="2">
        <v>43373</v>
      </c>
      <c r="D360" s="3" t="s">
        <v>53</v>
      </c>
      <c r="E360" s="4" t="s">
        <v>65</v>
      </c>
      <c r="F360" s="18" t="s">
        <v>201</v>
      </c>
      <c r="G360" s="18" t="s">
        <v>202</v>
      </c>
      <c r="I360" s="8" t="s">
        <v>183</v>
      </c>
      <c r="L360" s="25">
        <v>92309.4</v>
      </c>
      <c r="M360" s="25">
        <v>92309.4</v>
      </c>
      <c r="P360" s="23" t="s">
        <v>56</v>
      </c>
      <c r="Q360" s="2">
        <v>43390</v>
      </c>
      <c r="R360" s="2">
        <v>43373</v>
      </c>
      <c r="S360" s="23" t="s">
        <v>357</v>
      </c>
    </row>
    <row r="361" spans="1:19">
      <c r="A361" s="23">
        <v>2018</v>
      </c>
      <c r="B361" s="2">
        <v>43282</v>
      </c>
      <c r="C361" s="2">
        <v>43373</v>
      </c>
      <c r="D361" s="3" t="s">
        <v>53</v>
      </c>
      <c r="E361" s="4" t="s">
        <v>65</v>
      </c>
      <c r="F361" s="18" t="s">
        <v>203</v>
      </c>
      <c r="G361" s="18" t="s">
        <v>204</v>
      </c>
      <c r="I361" s="8" t="s">
        <v>183</v>
      </c>
      <c r="L361" s="25">
        <v>31411.38</v>
      </c>
      <c r="M361" s="25">
        <v>31411.38</v>
      </c>
      <c r="P361" s="23" t="s">
        <v>56</v>
      </c>
      <c r="Q361" s="2">
        <v>43390</v>
      </c>
      <c r="R361" s="2">
        <v>43373</v>
      </c>
      <c r="S361" s="23" t="s">
        <v>357</v>
      </c>
    </row>
    <row r="362" spans="1:19">
      <c r="A362" s="23">
        <v>2018</v>
      </c>
      <c r="B362" s="2">
        <v>43282</v>
      </c>
      <c r="C362" s="2">
        <v>43373</v>
      </c>
      <c r="D362" s="3" t="s">
        <v>53</v>
      </c>
      <c r="E362" s="4" t="s">
        <v>65</v>
      </c>
      <c r="F362" s="18" t="s">
        <v>205</v>
      </c>
      <c r="G362" s="18" t="s">
        <v>206</v>
      </c>
      <c r="I362" s="8" t="s">
        <v>183</v>
      </c>
      <c r="L362" s="25">
        <v>64038.36</v>
      </c>
      <c r="M362" s="25">
        <v>64038.36</v>
      </c>
      <c r="P362" s="23" t="s">
        <v>56</v>
      </c>
      <c r="Q362" s="2">
        <v>43390</v>
      </c>
      <c r="R362" s="2">
        <v>43373</v>
      </c>
      <c r="S362" s="23" t="s">
        <v>357</v>
      </c>
    </row>
    <row r="363" spans="1:19">
      <c r="A363" s="23">
        <v>2018</v>
      </c>
      <c r="B363" s="2">
        <v>43282</v>
      </c>
      <c r="C363" s="2">
        <v>43373</v>
      </c>
      <c r="D363" s="3" t="s">
        <v>53</v>
      </c>
      <c r="E363" s="4" t="s">
        <v>65</v>
      </c>
      <c r="F363" s="18" t="s">
        <v>207</v>
      </c>
      <c r="G363" s="18" t="s">
        <v>192</v>
      </c>
      <c r="I363" s="8" t="s">
        <v>183</v>
      </c>
      <c r="L363" s="25">
        <v>637293.93999999994</v>
      </c>
      <c r="M363" s="25">
        <v>637293.93999999994</v>
      </c>
      <c r="P363" s="23" t="s">
        <v>56</v>
      </c>
      <c r="Q363" s="2">
        <v>43390</v>
      </c>
      <c r="R363" s="2">
        <v>43373</v>
      </c>
      <c r="S363" s="23" t="s">
        <v>357</v>
      </c>
    </row>
    <row r="364" spans="1:19">
      <c r="A364" s="23">
        <v>2018</v>
      </c>
      <c r="B364" s="2">
        <v>43282</v>
      </c>
      <c r="C364" s="2">
        <v>43373</v>
      </c>
      <c r="D364" s="3" t="s">
        <v>53</v>
      </c>
      <c r="E364" s="4" t="s">
        <v>65</v>
      </c>
      <c r="F364" s="18" t="s">
        <v>208</v>
      </c>
      <c r="G364" s="18" t="s">
        <v>209</v>
      </c>
      <c r="I364" s="8" t="s">
        <v>183</v>
      </c>
      <c r="L364" s="25">
        <v>464081.58</v>
      </c>
      <c r="M364" s="25">
        <v>464081.58</v>
      </c>
      <c r="P364" s="23" t="s">
        <v>56</v>
      </c>
      <c r="Q364" s="2">
        <v>43390</v>
      </c>
      <c r="R364" s="2">
        <v>43373</v>
      </c>
      <c r="S364" s="23" t="s">
        <v>357</v>
      </c>
    </row>
    <row r="365" spans="1:19">
      <c r="A365" s="23">
        <v>2018</v>
      </c>
      <c r="B365" s="2">
        <v>43282</v>
      </c>
      <c r="C365" s="2">
        <v>43373</v>
      </c>
      <c r="D365" s="3" t="s">
        <v>53</v>
      </c>
      <c r="E365" s="4" t="s">
        <v>65</v>
      </c>
      <c r="F365" s="18" t="s">
        <v>210</v>
      </c>
      <c r="G365" s="18" t="s">
        <v>194</v>
      </c>
      <c r="I365" s="8" t="s">
        <v>183</v>
      </c>
      <c r="L365" s="25">
        <v>575320.52</v>
      </c>
      <c r="M365" s="25">
        <v>575320.52</v>
      </c>
      <c r="P365" s="23" t="s">
        <v>56</v>
      </c>
      <c r="Q365" s="2">
        <v>43390</v>
      </c>
      <c r="R365" s="2">
        <v>43373</v>
      </c>
      <c r="S365" s="23" t="s">
        <v>357</v>
      </c>
    </row>
    <row r="366" spans="1:19">
      <c r="A366" s="23">
        <v>2018</v>
      </c>
      <c r="B366" s="2">
        <v>43282</v>
      </c>
      <c r="C366" s="2">
        <v>43373</v>
      </c>
      <c r="D366" s="3" t="s">
        <v>53</v>
      </c>
      <c r="E366" s="4" t="s">
        <v>65</v>
      </c>
      <c r="F366" s="18" t="s">
        <v>211</v>
      </c>
      <c r="G366" s="18" t="s">
        <v>212</v>
      </c>
      <c r="I366" s="8" t="s">
        <v>183</v>
      </c>
      <c r="L366" s="25">
        <v>5936.16</v>
      </c>
      <c r="M366" s="25">
        <v>5936.16</v>
      </c>
      <c r="P366" s="23" t="s">
        <v>56</v>
      </c>
      <c r="Q366" s="2">
        <v>43390</v>
      </c>
      <c r="R366" s="2">
        <v>43373</v>
      </c>
      <c r="S366" s="23" t="s">
        <v>357</v>
      </c>
    </row>
    <row r="367" spans="1:19">
      <c r="A367" s="23">
        <v>2018</v>
      </c>
      <c r="B367" s="2">
        <v>43282</v>
      </c>
      <c r="C367" s="2">
        <v>43373</v>
      </c>
      <c r="D367" s="3" t="s">
        <v>53</v>
      </c>
      <c r="E367" s="4" t="s">
        <v>65</v>
      </c>
      <c r="F367" s="18" t="s">
        <v>213</v>
      </c>
      <c r="G367" s="18" t="s">
        <v>214</v>
      </c>
      <c r="I367" s="8" t="s">
        <v>183</v>
      </c>
      <c r="L367" s="25">
        <v>64020.39</v>
      </c>
      <c r="M367" s="25">
        <v>64020.39</v>
      </c>
      <c r="P367" s="23" t="s">
        <v>56</v>
      </c>
      <c r="Q367" s="2">
        <v>43390</v>
      </c>
      <c r="R367" s="2">
        <v>43373</v>
      </c>
      <c r="S367" s="23" t="s">
        <v>357</v>
      </c>
    </row>
    <row r="368" spans="1:19" ht="15">
      <c r="A368" s="23">
        <v>2018</v>
      </c>
      <c r="B368" s="2">
        <v>43282</v>
      </c>
      <c r="C368" s="2">
        <v>43373</v>
      </c>
      <c r="D368" s="3" t="s">
        <v>53</v>
      </c>
      <c r="E368" s="4" t="s">
        <v>80</v>
      </c>
      <c r="F368" s="17" t="s">
        <v>216</v>
      </c>
      <c r="G368" s="17" t="s">
        <v>217</v>
      </c>
      <c r="H368" s="26"/>
      <c r="I368" s="8" t="s">
        <v>183</v>
      </c>
      <c r="L368" s="26">
        <v>9103972.6199999992</v>
      </c>
      <c r="M368" s="26">
        <f>SUM(M369:M398)</f>
        <v>8753685.7700000014</v>
      </c>
      <c r="P368" s="23" t="s">
        <v>56</v>
      </c>
      <c r="Q368" s="2">
        <v>43390</v>
      </c>
      <c r="R368" s="2">
        <v>43373</v>
      </c>
      <c r="S368" s="23" t="s">
        <v>357</v>
      </c>
    </row>
    <row r="369" spans="1:19">
      <c r="A369" s="23">
        <v>2018</v>
      </c>
      <c r="B369" s="2">
        <v>43282</v>
      </c>
      <c r="C369" s="2">
        <v>43373</v>
      </c>
      <c r="D369" s="3" t="s">
        <v>53</v>
      </c>
      <c r="E369" s="4" t="s">
        <v>80</v>
      </c>
      <c r="F369" s="18" t="s">
        <v>218</v>
      </c>
      <c r="G369" s="18" t="s">
        <v>219</v>
      </c>
      <c r="H369" s="25"/>
      <c r="I369" s="8" t="s">
        <v>183</v>
      </c>
      <c r="L369" s="25">
        <v>500737.2</v>
      </c>
      <c r="M369" s="25">
        <f>+L369-46400-6960</f>
        <v>447377.2</v>
      </c>
      <c r="P369" s="23" t="s">
        <v>56</v>
      </c>
      <c r="Q369" s="2">
        <v>43390</v>
      </c>
      <c r="R369" s="2">
        <v>43373</v>
      </c>
      <c r="S369" s="23" t="s">
        <v>357</v>
      </c>
    </row>
    <row r="370" spans="1:19">
      <c r="A370" s="23">
        <v>2018</v>
      </c>
      <c r="B370" s="2">
        <v>43282</v>
      </c>
      <c r="C370" s="2">
        <v>43373</v>
      </c>
      <c r="D370" s="3" t="s">
        <v>53</v>
      </c>
      <c r="E370" s="4" t="s">
        <v>80</v>
      </c>
      <c r="F370" s="18" t="s">
        <v>220</v>
      </c>
      <c r="G370" s="18" t="s">
        <v>221</v>
      </c>
      <c r="H370" s="25"/>
      <c r="I370" s="8" t="s">
        <v>183</v>
      </c>
      <c r="L370" s="25">
        <v>1740331.76</v>
      </c>
      <c r="M370" s="25">
        <f>1736046.76-14399</f>
        <v>1721647.76</v>
      </c>
      <c r="P370" s="23" t="s">
        <v>56</v>
      </c>
      <c r="Q370" s="2">
        <v>43390</v>
      </c>
      <c r="R370" s="2">
        <v>43373</v>
      </c>
      <c r="S370" s="23" t="s">
        <v>357</v>
      </c>
    </row>
    <row r="371" spans="1:19">
      <c r="A371" s="23">
        <v>2018</v>
      </c>
      <c r="B371" s="2">
        <v>43282</v>
      </c>
      <c r="C371" s="2">
        <v>43373</v>
      </c>
      <c r="D371" s="3" t="s">
        <v>53</v>
      </c>
      <c r="E371" s="4" t="s">
        <v>80</v>
      </c>
      <c r="F371" s="18" t="s">
        <v>222</v>
      </c>
      <c r="G371" s="18" t="s">
        <v>223</v>
      </c>
      <c r="H371" s="25"/>
      <c r="I371" s="8" t="s">
        <v>183</v>
      </c>
      <c r="L371" s="25">
        <v>16274.89</v>
      </c>
      <c r="M371" s="25">
        <v>16274.89</v>
      </c>
      <c r="P371" s="23" t="s">
        <v>56</v>
      </c>
      <c r="Q371" s="2">
        <v>43390</v>
      </c>
      <c r="R371" s="2">
        <v>43373</v>
      </c>
      <c r="S371" s="23" t="s">
        <v>357</v>
      </c>
    </row>
    <row r="372" spans="1:19">
      <c r="A372" s="23">
        <v>2018</v>
      </c>
      <c r="B372" s="2">
        <v>43282</v>
      </c>
      <c r="C372" s="2">
        <v>43373</v>
      </c>
      <c r="D372" s="3" t="s">
        <v>53</v>
      </c>
      <c r="E372" s="4" t="s">
        <v>80</v>
      </c>
      <c r="F372" s="18" t="s">
        <v>224</v>
      </c>
      <c r="G372" s="18" t="s">
        <v>225</v>
      </c>
      <c r="H372" s="25"/>
      <c r="I372" s="8" t="s">
        <v>183</v>
      </c>
      <c r="L372" s="25">
        <v>1694527.47</v>
      </c>
      <c r="M372" s="25">
        <v>1694527.47</v>
      </c>
      <c r="P372" s="23" t="s">
        <v>56</v>
      </c>
      <c r="Q372" s="2">
        <v>43390</v>
      </c>
      <c r="R372" s="2">
        <v>43373</v>
      </c>
      <c r="S372" s="23" t="s">
        <v>357</v>
      </c>
    </row>
    <row r="373" spans="1:19">
      <c r="A373" s="23">
        <v>2018</v>
      </c>
      <c r="B373" s="2">
        <v>43282</v>
      </c>
      <c r="C373" s="2">
        <v>43373</v>
      </c>
      <c r="D373" s="3" t="s">
        <v>53</v>
      </c>
      <c r="E373" s="4" t="s">
        <v>80</v>
      </c>
      <c r="F373" s="18" t="s">
        <v>226</v>
      </c>
      <c r="G373" s="18" t="s">
        <v>227</v>
      </c>
      <c r="H373" s="25"/>
      <c r="I373" s="8" t="s">
        <v>183</v>
      </c>
      <c r="L373" s="25">
        <v>29000</v>
      </c>
      <c r="M373" s="25">
        <v>29000</v>
      </c>
      <c r="P373" s="23" t="s">
        <v>56</v>
      </c>
      <c r="Q373" s="2">
        <v>43390</v>
      </c>
      <c r="R373" s="2">
        <v>43373</v>
      </c>
      <c r="S373" s="23" t="s">
        <v>357</v>
      </c>
    </row>
    <row r="374" spans="1:19">
      <c r="A374" s="23">
        <v>2018</v>
      </c>
      <c r="B374" s="2">
        <v>43282</v>
      </c>
      <c r="C374" s="2">
        <v>43373</v>
      </c>
      <c r="D374" s="3" t="s">
        <v>53</v>
      </c>
      <c r="E374" s="4" t="s">
        <v>80</v>
      </c>
      <c r="F374" s="18" t="s">
        <v>228</v>
      </c>
      <c r="G374" s="18" t="s">
        <v>229</v>
      </c>
      <c r="H374" s="25"/>
      <c r="I374" s="8" t="s">
        <v>183</v>
      </c>
      <c r="L374" s="25">
        <v>1064000.01</v>
      </c>
      <c r="M374" s="25">
        <f>1064000.01-194300</f>
        <v>869700.01</v>
      </c>
      <c r="P374" s="23" t="s">
        <v>56</v>
      </c>
      <c r="Q374" s="2">
        <v>43390</v>
      </c>
      <c r="R374" s="2">
        <v>43373</v>
      </c>
      <c r="S374" s="23" t="s">
        <v>357</v>
      </c>
    </row>
    <row r="375" spans="1:19">
      <c r="A375" s="23">
        <v>2018</v>
      </c>
      <c r="B375" s="2">
        <v>43282</v>
      </c>
      <c r="C375" s="2">
        <v>43373</v>
      </c>
      <c r="D375" s="3" t="s">
        <v>53</v>
      </c>
      <c r="E375" s="4" t="s">
        <v>80</v>
      </c>
      <c r="F375" s="18" t="s">
        <v>230</v>
      </c>
      <c r="G375" s="18" t="s">
        <v>231</v>
      </c>
      <c r="H375" s="25"/>
      <c r="I375" s="8" t="s">
        <v>183</v>
      </c>
      <c r="L375" s="25">
        <v>17639.009999999998</v>
      </c>
      <c r="M375" s="25">
        <v>17639.009999999998</v>
      </c>
      <c r="N375" s="21"/>
      <c r="P375" s="23" t="s">
        <v>56</v>
      </c>
      <c r="Q375" s="2">
        <v>43390</v>
      </c>
      <c r="R375" s="2">
        <v>43373</v>
      </c>
      <c r="S375" s="23" t="s">
        <v>357</v>
      </c>
    </row>
    <row r="376" spans="1:19">
      <c r="A376" s="23">
        <v>2018</v>
      </c>
      <c r="B376" s="2">
        <v>43282</v>
      </c>
      <c r="C376" s="2">
        <v>43373</v>
      </c>
      <c r="D376" s="3" t="s">
        <v>53</v>
      </c>
      <c r="E376" s="4" t="s">
        <v>80</v>
      </c>
      <c r="F376" s="18" t="s">
        <v>232</v>
      </c>
      <c r="G376" s="18" t="s">
        <v>233</v>
      </c>
      <c r="H376" s="25"/>
      <c r="I376" s="8" t="s">
        <v>183</v>
      </c>
      <c r="L376" s="25">
        <v>270964.40000000002</v>
      </c>
      <c r="M376" s="25">
        <v>270964.40000000002</v>
      </c>
      <c r="P376" s="23" t="s">
        <v>56</v>
      </c>
      <c r="Q376" s="2">
        <v>43390</v>
      </c>
      <c r="R376" s="2">
        <v>43373</v>
      </c>
      <c r="S376" s="23" t="s">
        <v>357</v>
      </c>
    </row>
    <row r="377" spans="1:19">
      <c r="A377" s="23">
        <v>2018</v>
      </c>
      <c r="B377" s="2">
        <v>43282</v>
      </c>
      <c r="C377" s="2">
        <v>43373</v>
      </c>
      <c r="D377" s="3" t="s">
        <v>53</v>
      </c>
      <c r="E377" s="4" t="s">
        <v>80</v>
      </c>
      <c r="F377" s="18" t="s">
        <v>234</v>
      </c>
      <c r="G377" s="18" t="s">
        <v>235</v>
      </c>
      <c r="H377" s="25"/>
      <c r="I377" s="8" t="s">
        <v>183</v>
      </c>
      <c r="L377" s="25">
        <v>60175.12</v>
      </c>
      <c r="M377" s="25">
        <f>60175.12-10625.46</f>
        <v>49549.66</v>
      </c>
      <c r="P377" s="23" t="s">
        <v>56</v>
      </c>
      <c r="Q377" s="2">
        <v>43390</v>
      </c>
      <c r="R377" s="2">
        <v>43373</v>
      </c>
      <c r="S377" s="23" t="s">
        <v>357</v>
      </c>
    </row>
    <row r="378" spans="1:19">
      <c r="A378" s="23">
        <v>2018</v>
      </c>
      <c r="B378" s="2">
        <v>43282</v>
      </c>
      <c r="C378" s="2">
        <v>43373</v>
      </c>
      <c r="D378" s="3" t="s">
        <v>53</v>
      </c>
      <c r="E378" s="4" t="s">
        <v>80</v>
      </c>
      <c r="F378" s="18" t="s">
        <v>236</v>
      </c>
      <c r="G378" s="18" t="s">
        <v>237</v>
      </c>
      <c r="H378" s="25"/>
      <c r="I378" s="8" t="s">
        <v>183</v>
      </c>
      <c r="L378" s="25">
        <v>865897.04</v>
      </c>
      <c r="M378" s="25">
        <f>865897.04-5224.64</f>
        <v>860672.4</v>
      </c>
      <c r="P378" s="23" t="s">
        <v>56</v>
      </c>
      <c r="Q378" s="2">
        <v>43390</v>
      </c>
      <c r="R378" s="2">
        <v>43373</v>
      </c>
      <c r="S378" s="23" t="s">
        <v>357</v>
      </c>
    </row>
    <row r="379" spans="1:19">
      <c r="A379" s="23">
        <v>2018</v>
      </c>
      <c r="B379" s="2">
        <v>43282</v>
      </c>
      <c r="C379" s="2">
        <v>43373</v>
      </c>
      <c r="D379" s="3" t="s">
        <v>53</v>
      </c>
      <c r="E379" s="4" t="s">
        <v>80</v>
      </c>
      <c r="F379" s="18" t="s">
        <v>238</v>
      </c>
      <c r="G379" s="18" t="s">
        <v>239</v>
      </c>
      <c r="H379" s="25"/>
      <c r="I379" s="8" t="s">
        <v>183</v>
      </c>
      <c r="L379" s="25">
        <v>122802.73</v>
      </c>
      <c r="M379" s="25">
        <v>122802.73</v>
      </c>
      <c r="P379" s="23" t="s">
        <v>56</v>
      </c>
      <c r="Q379" s="2">
        <v>43390</v>
      </c>
      <c r="R379" s="2">
        <v>43373</v>
      </c>
      <c r="S379" s="23" t="s">
        <v>357</v>
      </c>
    </row>
    <row r="380" spans="1:19">
      <c r="A380" s="23">
        <v>2018</v>
      </c>
      <c r="B380" s="2">
        <v>43282</v>
      </c>
      <c r="C380" s="2">
        <v>43373</v>
      </c>
      <c r="D380" s="3" t="s">
        <v>53</v>
      </c>
      <c r="E380" s="4" t="s">
        <v>80</v>
      </c>
      <c r="F380" s="18" t="s">
        <v>240</v>
      </c>
      <c r="G380" s="18" t="s">
        <v>241</v>
      </c>
      <c r="H380" s="25"/>
      <c r="I380" s="8" t="s">
        <v>183</v>
      </c>
      <c r="L380" s="25">
        <v>696000</v>
      </c>
      <c r="M380" s="25">
        <v>696000</v>
      </c>
      <c r="P380" s="23" t="s">
        <v>56</v>
      </c>
      <c r="Q380" s="2">
        <v>43390</v>
      </c>
      <c r="R380" s="2">
        <v>43373</v>
      </c>
      <c r="S380" s="23" t="s">
        <v>357</v>
      </c>
    </row>
    <row r="381" spans="1:19">
      <c r="A381" s="23">
        <v>2018</v>
      </c>
      <c r="B381" s="2">
        <v>43282</v>
      </c>
      <c r="C381" s="2">
        <v>43373</v>
      </c>
      <c r="D381" s="3" t="s">
        <v>53</v>
      </c>
      <c r="E381" s="4" t="s">
        <v>80</v>
      </c>
      <c r="F381" s="18" t="s">
        <v>242</v>
      </c>
      <c r="G381" s="18" t="s">
        <v>243</v>
      </c>
      <c r="H381" s="25"/>
      <c r="I381" s="8" t="s">
        <v>183</v>
      </c>
      <c r="L381" s="25">
        <v>11430.01</v>
      </c>
      <c r="M381" s="25">
        <v>11430.01</v>
      </c>
      <c r="P381" s="23" t="s">
        <v>56</v>
      </c>
      <c r="Q381" s="2">
        <v>43390</v>
      </c>
      <c r="R381" s="2">
        <v>43373</v>
      </c>
      <c r="S381" s="23" t="s">
        <v>357</v>
      </c>
    </row>
    <row r="382" spans="1:19">
      <c r="A382" s="23">
        <v>2018</v>
      </c>
      <c r="B382" s="2">
        <v>43282</v>
      </c>
      <c r="C382" s="2">
        <v>43373</v>
      </c>
      <c r="D382" s="3" t="s">
        <v>53</v>
      </c>
      <c r="E382" s="4" t="s">
        <v>80</v>
      </c>
      <c r="F382" s="18" t="s">
        <v>244</v>
      </c>
      <c r="G382" s="18" t="s">
        <v>245</v>
      </c>
      <c r="H382" s="25"/>
      <c r="I382" s="8" t="s">
        <v>183</v>
      </c>
      <c r="L382" s="25">
        <v>11461.75</v>
      </c>
      <c r="M382" s="25">
        <v>11461.75</v>
      </c>
      <c r="P382" s="23" t="s">
        <v>56</v>
      </c>
      <c r="Q382" s="2">
        <v>43390</v>
      </c>
      <c r="R382" s="2">
        <v>43373</v>
      </c>
      <c r="S382" s="23" t="s">
        <v>357</v>
      </c>
    </row>
    <row r="383" spans="1:19">
      <c r="A383" s="23">
        <v>2018</v>
      </c>
      <c r="B383" s="2">
        <v>43282</v>
      </c>
      <c r="C383" s="2">
        <v>43373</v>
      </c>
      <c r="D383" s="3" t="s">
        <v>53</v>
      </c>
      <c r="E383" s="4" t="s">
        <v>80</v>
      </c>
      <c r="F383" s="18" t="s">
        <v>246</v>
      </c>
      <c r="G383" s="18" t="s">
        <v>247</v>
      </c>
      <c r="H383" s="25"/>
      <c r="I383" s="8" t="s">
        <v>183</v>
      </c>
      <c r="L383" s="25">
        <v>1235.75</v>
      </c>
      <c r="M383" s="25">
        <v>1235.75</v>
      </c>
      <c r="P383" s="23" t="s">
        <v>56</v>
      </c>
      <c r="Q383" s="2">
        <v>43390</v>
      </c>
      <c r="R383" s="2">
        <v>43373</v>
      </c>
      <c r="S383" s="23" t="s">
        <v>357</v>
      </c>
    </row>
    <row r="384" spans="1:19">
      <c r="A384" s="23">
        <v>2018</v>
      </c>
      <c r="B384" s="2">
        <v>43282</v>
      </c>
      <c r="C384" s="2">
        <v>43373</v>
      </c>
      <c r="D384" s="3" t="s">
        <v>53</v>
      </c>
      <c r="E384" s="4" t="s">
        <v>80</v>
      </c>
      <c r="F384" s="18" t="s">
        <v>248</v>
      </c>
      <c r="G384" s="18" t="s">
        <v>249</v>
      </c>
      <c r="H384" s="25"/>
      <c r="I384" s="8" t="s">
        <v>183</v>
      </c>
      <c r="L384" s="25">
        <v>3870</v>
      </c>
      <c r="M384" s="25">
        <v>3870</v>
      </c>
      <c r="P384" s="23" t="s">
        <v>56</v>
      </c>
      <c r="Q384" s="2">
        <v>43390</v>
      </c>
      <c r="R384" s="2">
        <v>43373</v>
      </c>
      <c r="S384" s="23" t="s">
        <v>357</v>
      </c>
    </row>
    <row r="385" spans="1:19">
      <c r="A385" s="23">
        <v>2018</v>
      </c>
      <c r="B385" s="2">
        <v>43282</v>
      </c>
      <c r="C385" s="2">
        <v>43373</v>
      </c>
      <c r="D385" s="3" t="s">
        <v>53</v>
      </c>
      <c r="E385" s="4" t="s">
        <v>80</v>
      </c>
      <c r="F385" s="18" t="s">
        <v>250</v>
      </c>
      <c r="G385" s="18" t="s">
        <v>251</v>
      </c>
      <c r="H385" s="25"/>
      <c r="I385" s="8" t="s">
        <v>183</v>
      </c>
      <c r="L385" s="25">
        <v>157366.38</v>
      </c>
      <c r="M385" s="25">
        <v>157366.38</v>
      </c>
      <c r="P385" s="23" t="s">
        <v>56</v>
      </c>
      <c r="Q385" s="2">
        <v>43390</v>
      </c>
      <c r="R385" s="2">
        <v>43373</v>
      </c>
      <c r="S385" s="23" t="s">
        <v>357</v>
      </c>
    </row>
    <row r="386" spans="1:19">
      <c r="A386" s="23">
        <v>2018</v>
      </c>
      <c r="B386" s="2">
        <v>43282</v>
      </c>
      <c r="C386" s="2">
        <v>43373</v>
      </c>
      <c r="D386" s="3" t="s">
        <v>53</v>
      </c>
      <c r="E386" s="4" t="s">
        <v>80</v>
      </c>
      <c r="F386" s="18" t="s">
        <v>252</v>
      </c>
      <c r="G386" s="18" t="s">
        <v>253</v>
      </c>
      <c r="H386" s="25"/>
      <c r="I386" s="8" t="s">
        <v>183</v>
      </c>
      <c r="L386" s="25">
        <v>68760.12</v>
      </c>
      <c r="M386" s="25">
        <v>68760.12</v>
      </c>
      <c r="P386" s="23" t="s">
        <v>56</v>
      </c>
      <c r="Q386" s="2">
        <v>43390</v>
      </c>
      <c r="R386" s="2">
        <v>43373</v>
      </c>
      <c r="S386" s="23" t="s">
        <v>357</v>
      </c>
    </row>
    <row r="387" spans="1:19">
      <c r="A387" s="23">
        <v>2018</v>
      </c>
      <c r="B387" s="2">
        <v>43282</v>
      </c>
      <c r="C387" s="2">
        <v>43373</v>
      </c>
      <c r="D387" s="3" t="s">
        <v>53</v>
      </c>
      <c r="E387" s="4" t="s">
        <v>80</v>
      </c>
      <c r="F387" s="18" t="s">
        <v>254</v>
      </c>
      <c r="G387" s="18" t="s">
        <v>255</v>
      </c>
      <c r="H387" s="25"/>
      <c r="I387" s="8" t="s">
        <v>183</v>
      </c>
      <c r="L387" s="25">
        <v>131746.4</v>
      </c>
      <c r="M387" s="25">
        <v>131746.4</v>
      </c>
      <c r="P387" s="23" t="s">
        <v>56</v>
      </c>
      <c r="Q387" s="2">
        <v>43390</v>
      </c>
      <c r="R387" s="2">
        <v>43373</v>
      </c>
      <c r="S387" s="23" t="s">
        <v>357</v>
      </c>
    </row>
    <row r="388" spans="1:19">
      <c r="A388" s="23">
        <v>2018</v>
      </c>
      <c r="B388" s="2">
        <v>43282</v>
      </c>
      <c r="C388" s="2">
        <v>43373</v>
      </c>
      <c r="D388" s="3" t="s">
        <v>53</v>
      </c>
      <c r="E388" s="4" t="s">
        <v>80</v>
      </c>
      <c r="F388" s="18" t="s">
        <v>260</v>
      </c>
      <c r="G388" s="18" t="s">
        <v>261</v>
      </c>
      <c r="H388" s="25"/>
      <c r="I388" s="8" t="s">
        <v>183</v>
      </c>
      <c r="L388" s="25">
        <v>550750.56999999995</v>
      </c>
      <c r="M388" s="25">
        <f>550750.57-31320</f>
        <v>519430.56999999995</v>
      </c>
      <c r="P388" s="23" t="s">
        <v>56</v>
      </c>
      <c r="Q388" s="2">
        <v>43390</v>
      </c>
      <c r="R388" s="2">
        <v>43373</v>
      </c>
      <c r="S388" s="23" t="s">
        <v>357</v>
      </c>
    </row>
    <row r="389" spans="1:19">
      <c r="A389" s="23">
        <v>2018</v>
      </c>
      <c r="B389" s="2">
        <v>43282</v>
      </c>
      <c r="C389" s="2">
        <v>43373</v>
      </c>
      <c r="D389" s="3" t="s">
        <v>53</v>
      </c>
      <c r="E389" s="4" t="s">
        <v>80</v>
      </c>
      <c r="F389" s="18" t="s">
        <v>262</v>
      </c>
      <c r="G389" s="18" t="s">
        <v>263</v>
      </c>
      <c r="H389" s="25"/>
      <c r="I389" s="8" t="s">
        <v>183</v>
      </c>
      <c r="L389" s="25">
        <v>69630.880000000005</v>
      </c>
      <c r="M389" s="25">
        <v>61790.41</v>
      </c>
      <c r="P389" s="23" t="s">
        <v>56</v>
      </c>
      <c r="Q389" s="2">
        <v>43390</v>
      </c>
      <c r="R389" s="2">
        <v>43373</v>
      </c>
      <c r="S389" s="23" t="s">
        <v>357</v>
      </c>
    </row>
    <row r="390" spans="1:19">
      <c r="A390" s="23">
        <v>2018</v>
      </c>
      <c r="B390" s="2">
        <v>43282</v>
      </c>
      <c r="C390" s="2">
        <v>43373</v>
      </c>
      <c r="D390" s="3" t="s">
        <v>53</v>
      </c>
      <c r="E390" s="4" t="s">
        <v>80</v>
      </c>
      <c r="F390" s="18" t="s">
        <v>264</v>
      </c>
      <c r="G390" s="18" t="s">
        <v>265</v>
      </c>
      <c r="H390" s="25"/>
      <c r="I390" s="8" t="s">
        <v>183</v>
      </c>
      <c r="L390" s="25">
        <v>60427.83</v>
      </c>
      <c r="M390" s="25">
        <v>53618.34</v>
      </c>
      <c r="P390" s="23" t="s">
        <v>56</v>
      </c>
      <c r="Q390" s="2">
        <v>43390</v>
      </c>
      <c r="R390" s="2">
        <v>43373</v>
      </c>
      <c r="S390" s="23" t="s">
        <v>357</v>
      </c>
    </row>
    <row r="391" spans="1:19">
      <c r="A391" s="23">
        <v>2018</v>
      </c>
      <c r="B391" s="2">
        <v>43282</v>
      </c>
      <c r="C391" s="2">
        <v>43373</v>
      </c>
      <c r="D391" s="3" t="s">
        <v>53</v>
      </c>
      <c r="E391" s="4" t="s">
        <v>80</v>
      </c>
      <c r="F391" s="18" t="s">
        <v>266</v>
      </c>
      <c r="G391" s="18" t="s">
        <v>267</v>
      </c>
      <c r="H391" s="25"/>
      <c r="I391" s="8" t="s">
        <v>183</v>
      </c>
      <c r="L391" s="25">
        <v>71225</v>
      </c>
      <c r="M391" s="25">
        <v>61923.34</v>
      </c>
      <c r="P391" s="23" t="s">
        <v>56</v>
      </c>
      <c r="Q391" s="2">
        <v>43390</v>
      </c>
      <c r="R391" s="2">
        <v>43373</v>
      </c>
      <c r="S391" s="23" t="s">
        <v>357</v>
      </c>
    </row>
    <row r="392" spans="1:19">
      <c r="A392" s="23">
        <v>2018</v>
      </c>
      <c r="B392" s="2">
        <v>43282</v>
      </c>
      <c r="C392" s="2">
        <v>43373</v>
      </c>
      <c r="D392" s="3" t="s">
        <v>53</v>
      </c>
      <c r="E392" s="4" t="s">
        <v>80</v>
      </c>
      <c r="F392" s="18" t="s">
        <v>268</v>
      </c>
      <c r="G392" s="18" t="s">
        <v>269</v>
      </c>
      <c r="H392" s="25"/>
      <c r="I392" s="8" t="s">
        <v>183</v>
      </c>
      <c r="L392" s="25">
        <v>123484.21</v>
      </c>
      <c r="M392" s="25">
        <v>110663.08</v>
      </c>
      <c r="P392" s="23" t="s">
        <v>56</v>
      </c>
      <c r="Q392" s="2">
        <v>43390</v>
      </c>
      <c r="R392" s="2">
        <v>43373</v>
      </c>
      <c r="S392" s="23" t="s">
        <v>357</v>
      </c>
    </row>
    <row r="393" spans="1:19">
      <c r="A393" s="23">
        <v>2018</v>
      </c>
      <c r="B393" s="2">
        <v>43282</v>
      </c>
      <c r="C393" s="2">
        <v>43373</v>
      </c>
      <c r="D393" s="3" t="s">
        <v>53</v>
      </c>
      <c r="E393" s="4" t="s">
        <v>80</v>
      </c>
      <c r="F393" s="18" t="s">
        <v>270</v>
      </c>
      <c r="G393" s="18" t="s">
        <v>271</v>
      </c>
      <c r="H393" s="25"/>
      <c r="I393" s="8" t="s">
        <v>183</v>
      </c>
      <c r="L393" s="25">
        <v>3401.3</v>
      </c>
      <c r="M393" s="25">
        <v>3401.3</v>
      </c>
      <c r="P393" s="23" t="s">
        <v>56</v>
      </c>
      <c r="Q393" s="2">
        <v>43390</v>
      </c>
      <c r="R393" s="2">
        <v>43373</v>
      </c>
      <c r="S393" s="23" t="s">
        <v>357</v>
      </c>
    </row>
    <row r="394" spans="1:19">
      <c r="A394" s="23">
        <v>2018</v>
      </c>
      <c r="B394" s="2">
        <v>43282</v>
      </c>
      <c r="C394" s="2">
        <v>43373</v>
      </c>
      <c r="D394" s="3" t="s">
        <v>53</v>
      </c>
      <c r="E394" s="4" t="s">
        <v>80</v>
      </c>
      <c r="F394" s="18" t="s">
        <v>272</v>
      </c>
      <c r="G394" s="18" t="s">
        <v>196</v>
      </c>
      <c r="H394" s="25"/>
      <c r="I394" s="8" t="s">
        <v>183</v>
      </c>
      <c r="L394" s="25">
        <v>8967.23</v>
      </c>
      <c r="M394" s="25">
        <v>8967.23</v>
      </c>
      <c r="P394" s="23" t="s">
        <v>56</v>
      </c>
      <c r="Q394" s="2">
        <v>43390</v>
      </c>
      <c r="R394" s="2">
        <v>43373</v>
      </c>
      <c r="S394" s="23" t="s">
        <v>357</v>
      </c>
    </row>
    <row r="395" spans="1:19">
      <c r="A395" s="23">
        <v>2018</v>
      </c>
      <c r="B395" s="2">
        <v>43282</v>
      </c>
      <c r="C395" s="2">
        <v>43373</v>
      </c>
      <c r="D395" s="3" t="s">
        <v>53</v>
      </c>
      <c r="E395" s="4" t="s">
        <v>80</v>
      </c>
      <c r="F395" s="18" t="s">
        <v>273</v>
      </c>
      <c r="G395" s="18" t="s">
        <v>274</v>
      </c>
      <c r="H395" s="25"/>
      <c r="I395" s="8" t="s">
        <v>183</v>
      </c>
      <c r="L395" s="25">
        <v>175206.88</v>
      </c>
      <c r="M395" s="25">
        <v>175206.88</v>
      </c>
      <c r="P395" s="23" t="s">
        <v>56</v>
      </c>
      <c r="Q395" s="2">
        <v>43390</v>
      </c>
      <c r="R395" s="2">
        <v>43373</v>
      </c>
      <c r="S395" s="23" t="s">
        <v>357</v>
      </c>
    </row>
    <row r="396" spans="1:19">
      <c r="A396" s="23">
        <v>2018</v>
      </c>
      <c r="B396" s="2">
        <v>43282</v>
      </c>
      <c r="C396" s="2">
        <v>43373</v>
      </c>
      <c r="D396" s="3" t="s">
        <v>53</v>
      </c>
      <c r="E396" s="4" t="s">
        <v>80</v>
      </c>
      <c r="F396" s="18" t="s">
        <v>275</v>
      </c>
      <c r="G396" s="18" t="s">
        <v>276</v>
      </c>
      <c r="H396" s="25"/>
      <c r="I396" s="8" t="s">
        <v>183</v>
      </c>
      <c r="L396" s="25">
        <v>142293.88</v>
      </c>
      <c r="M396" s="25">
        <v>142293.88</v>
      </c>
      <c r="P396" s="23" t="s">
        <v>56</v>
      </c>
      <c r="Q396" s="2">
        <v>43390</v>
      </c>
      <c r="R396" s="2">
        <v>43373</v>
      </c>
      <c r="S396" s="23" t="s">
        <v>357</v>
      </c>
    </row>
    <row r="397" spans="1:19">
      <c r="A397" s="23">
        <v>2018</v>
      </c>
      <c r="B397" s="2">
        <v>43282</v>
      </c>
      <c r="C397" s="2">
        <v>43373</v>
      </c>
      <c r="D397" s="3" t="s">
        <v>53</v>
      </c>
      <c r="E397" s="4" t="s">
        <v>80</v>
      </c>
      <c r="F397" s="18" t="s">
        <v>277</v>
      </c>
      <c r="G397" s="18" t="s">
        <v>278</v>
      </c>
      <c r="H397" s="25"/>
      <c r="I397" s="8" t="s">
        <v>183</v>
      </c>
      <c r="L397" s="25">
        <v>358</v>
      </c>
      <c r="M397" s="25">
        <v>358</v>
      </c>
      <c r="P397" s="23" t="s">
        <v>56</v>
      </c>
      <c r="Q397" s="2">
        <v>43390</v>
      </c>
      <c r="R397" s="2">
        <v>43373</v>
      </c>
      <c r="S397" s="23" t="s">
        <v>357</v>
      </c>
    </row>
    <row r="398" spans="1:19">
      <c r="A398" s="23">
        <v>2018</v>
      </c>
      <c r="B398" s="2">
        <v>43282</v>
      </c>
      <c r="C398" s="2">
        <v>43373</v>
      </c>
      <c r="D398" s="3" t="s">
        <v>53</v>
      </c>
      <c r="E398" s="4" t="s">
        <v>80</v>
      </c>
      <c r="F398" s="18" t="s">
        <v>279</v>
      </c>
      <c r="G398" s="18" t="s">
        <v>280</v>
      </c>
      <c r="H398" s="25"/>
      <c r="I398" s="8" t="s">
        <v>183</v>
      </c>
      <c r="L398" s="25">
        <v>434006.8</v>
      </c>
      <c r="M398" s="25">
        <v>434006.8</v>
      </c>
      <c r="P398" s="23" t="s">
        <v>56</v>
      </c>
      <c r="Q398" s="2">
        <v>43390</v>
      </c>
      <c r="R398" s="2">
        <v>43373</v>
      </c>
      <c r="S398" s="23" t="s">
        <v>357</v>
      </c>
    </row>
    <row r="399" spans="1:19" ht="15">
      <c r="A399" s="23">
        <v>2018</v>
      </c>
      <c r="B399" s="2">
        <v>43282</v>
      </c>
      <c r="C399" s="2">
        <v>43373</v>
      </c>
      <c r="D399" s="3" t="s">
        <v>53</v>
      </c>
      <c r="E399" s="4" t="s">
        <v>131</v>
      </c>
      <c r="F399" s="17" t="s">
        <v>281</v>
      </c>
      <c r="G399" s="17" t="s">
        <v>282</v>
      </c>
      <c r="H399" s="26"/>
      <c r="I399" s="8" t="s">
        <v>183</v>
      </c>
      <c r="L399" s="26">
        <v>3506984.67</v>
      </c>
      <c r="M399" s="26">
        <f>SUM(M400:M420)</f>
        <v>3429744.5599999996</v>
      </c>
      <c r="P399" s="23" t="s">
        <v>56</v>
      </c>
      <c r="Q399" s="2">
        <v>43390</v>
      </c>
      <c r="R399" s="2">
        <v>43373</v>
      </c>
      <c r="S399" s="23" t="s">
        <v>357</v>
      </c>
    </row>
    <row r="400" spans="1:19">
      <c r="A400" s="23">
        <v>2018</v>
      </c>
      <c r="B400" s="2">
        <v>43282</v>
      </c>
      <c r="C400" s="2">
        <v>43373</v>
      </c>
      <c r="D400" s="3" t="s">
        <v>53</v>
      </c>
      <c r="E400" s="4" t="s">
        <v>131</v>
      </c>
      <c r="F400" s="18" t="s">
        <v>283</v>
      </c>
      <c r="G400" s="18" t="s">
        <v>284</v>
      </c>
      <c r="H400" s="25"/>
      <c r="I400" s="8" t="s">
        <v>183</v>
      </c>
      <c r="L400" s="25">
        <v>342537.8</v>
      </c>
      <c r="M400" s="25">
        <v>342537.8</v>
      </c>
      <c r="P400" s="23" t="s">
        <v>56</v>
      </c>
      <c r="Q400" s="2">
        <v>43390</v>
      </c>
      <c r="R400" s="2">
        <v>43373</v>
      </c>
      <c r="S400" s="23" t="s">
        <v>357</v>
      </c>
    </row>
    <row r="401" spans="1:19">
      <c r="A401" s="23">
        <v>2018</v>
      </c>
      <c r="B401" s="2">
        <v>43282</v>
      </c>
      <c r="C401" s="2">
        <v>43373</v>
      </c>
      <c r="D401" s="3" t="s">
        <v>53</v>
      </c>
      <c r="E401" s="4" t="s">
        <v>131</v>
      </c>
      <c r="F401" s="18" t="s">
        <v>285</v>
      </c>
      <c r="G401" s="18" t="s">
        <v>286</v>
      </c>
      <c r="H401" s="25"/>
      <c r="I401" s="8" t="s">
        <v>183</v>
      </c>
      <c r="L401" s="25">
        <v>270186.64</v>
      </c>
      <c r="M401" s="25">
        <f>270186.64-11062.11</f>
        <v>259124.53000000003</v>
      </c>
      <c r="P401" s="23" t="s">
        <v>56</v>
      </c>
      <c r="Q401" s="2">
        <v>43390</v>
      </c>
      <c r="R401" s="2">
        <v>43373</v>
      </c>
      <c r="S401" s="23" t="s">
        <v>357</v>
      </c>
    </row>
    <row r="402" spans="1:19">
      <c r="A402" s="23">
        <v>2018</v>
      </c>
      <c r="B402" s="2">
        <v>43282</v>
      </c>
      <c r="C402" s="2">
        <v>43373</v>
      </c>
      <c r="D402" s="3" t="s">
        <v>53</v>
      </c>
      <c r="E402" s="4" t="s">
        <v>131</v>
      </c>
      <c r="F402" s="18" t="s">
        <v>287</v>
      </c>
      <c r="G402" s="18" t="s">
        <v>288</v>
      </c>
      <c r="H402" s="25"/>
      <c r="I402" s="8" t="s">
        <v>183</v>
      </c>
      <c r="L402" s="25">
        <v>149409.97</v>
      </c>
      <c r="M402" s="25">
        <v>149409.97</v>
      </c>
      <c r="P402" s="23" t="s">
        <v>56</v>
      </c>
      <c r="Q402" s="2">
        <v>43390</v>
      </c>
      <c r="R402" s="2">
        <v>43373</v>
      </c>
      <c r="S402" s="23" t="s">
        <v>357</v>
      </c>
    </row>
    <row r="403" spans="1:19">
      <c r="A403" s="23">
        <v>2018</v>
      </c>
      <c r="B403" s="2">
        <v>43282</v>
      </c>
      <c r="C403" s="2">
        <v>43373</v>
      </c>
      <c r="D403" s="3" t="s">
        <v>53</v>
      </c>
      <c r="E403" s="4" t="s">
        <v>131</v>
      </c>
      <c r="F403" s="18" t="s">
        <v>289</v>
      </c>
      <c r="G403" s="18" t="s">
        <v>290</v>
      </c>
      <c r="H403" s="25"/>
      <c r="I403" s="8" t="s">
        <v>183</v>
      </c>
      <c r="L403" s="25">
        <v>13173.22</v>
      </c>
      <c r="M403" s="25">
        <v>13173.22</v>
      </c>
      <c r="P403" s="23" t="s">
        <v>56</v>
      </c>
      <c r="Q403" s="2">
        <v>43390</v>
      </c>
      <c r="R403" s="2">
        <v>43373</v>
      </c>
      <c r="S403" s="23" t="s">
        <v>357</v>
      </c>
    </row>
    <row r="404" spans="1:19">
      <c r="A404" s="23">
        <v>2018</v>
      </c>
      <c r="B404" s="2">
        <v>43282</v>
      </c>
      <c r="C404" s="2">
        <v>43373</v>
      </c>
      <c r="D404" s="3" t="s">
        <v>53</v>
      </c>
      <c r="E404" s="4" t="s">
        <v>131</v>
      </c>
      <c r="F404" s="18" t="s">
        <v>291</v>
      </c>
      <c r="G404" s="18" t="s">
        <v>292</v>
      </c>
      <c r="H404" s="25"/>
      <c r="I404" s="8" t="s">
        <v>183</v>
      </c>
      <c r="L404" s="25">
        <v>128525.49</v>
      </c>
      <c r="M404" s="25">
        <v>128525.49</v>
      </c>
      <c r="P404" s="23" t="s">
        <v>56</v>
      </c>
      <c r="Q404" s="2">
        <v>43390</v>
      </c>
      <c r="R404" s="2">
        <v>43373</v>
      </c>
      <c r="S404" s="23" t="s">
        <v>357</v>
      </c>
    </row>
    <row r="405" spans="1:19">
      <c r="A405" s="23">
        <v>2018</v>
      </c>
      <c r="B405" s="2">
        <v>43282</v>
      </c>
      <c r="C405" s="2">
        <v>43373</v>
      </c>
      <c r="D405" s="3" t="s">
        <v>53</v>
      </c>
      <c r="E405" s="4" t="s">
        <v>131</v>
      </c>
      <c r="F405" s="18" t="s">
        <v>293</v>
      </c>
      <c r="G405" s="18" t="s">
        <v>294</v>
      </c>
      <c r="H405" s="25"/>
      <c r="I405" s="8" t="s">
        <v>183</v>
      </c>
      <c r="L405" s="25">
        <v>3393</v>
      </c>
      <c r="M405" s="25">
        <v>3393</v>
      </c>
      <c r="P405" s="23" t="s">
        <v>56</v>
      </c>
      <c r="Q405" s="2">
        <v>43390</v>
      </c>
      <c r="R405" s="2">
        <v>43373</v>
      </c>
      <c r="S405" s="23" t="s">
        <v>357</v>
      </c>
    </row>
    <row r="406" spans="1:19">
      <c r="A406" s="23">
        <v>2018</v>
      </c>
      <c r="B406" s="2">
        <v>43282</v>
      </c>
      <c r="C406" s="2">
        <v>43373</v>
      </c>
      <c r="D406" s="3" t="s">
        <v>53</v>
      </c>
      <c r="E406" s="4" t="s">
        <v>131</v>
      </c>
      <c r="F406" s="18" t="s">
        <v>295</v>
      </c>
      <c r="G406" s="18" t="s">
        <v>196</v>
      </c>
      <c r="H406" s="25"/>
      <c r="I406" s="8" t="s">
        <v>183</v>
      </c>
      <c r="L406" s="25">
        <v>330976.21000000002</v>
      </c>
      <c r="M406" s="25">
        <v>330976.21000000002</v>
      </c>
      <c r="P406" s="23" t="s">
        <v>56</v>
      </c>
      <c r="Q406" s="2">
        <v>43390</v>
      </c>
      <c r="R406" s="2">
        <v>43373</v>
      </c>
      <c r="S406" s="23" t="s">
        <v>357</v>
      </c>
    </row>
    <row r="407" spans="1:19">
      <c r="A407" s="23">
        <v>2018</v>
      </c>
      <c r="B407" s="2">
        <v>43282</v>
      </c>
      <c r="C407" s="2">
        <v>43373</v>
      </c>
      <c r="D407" s="3" t="s">
        <v>53</v>
      </c>
      <c r="E407" s="4" t="s">
        <v>131</v>
      </c>
      <c r="F407" s="18" t="s">
        <v>296</v>
      </c>
      <c r="G407" s="18" t="s">
        <v>297</v>
      </c>
      <c r="H407" s="25"/>
      <c r="I407" s="8" t="s">
        <v>183</v>
      </c>
      <c r="L407" s="25">
        <v>11706.86</v>
      </c>
      <c r="M407" s="25">
        <v>11706.86</v>
      </c>
      <c r="P407" s="23" t="s">
        <v>56</v>
      </c>
      <c r="Q407" s="2">
        <v>43390</v>
      </c>
      <c r="R407" s="2">
        <v>43373</v>
      </c>
      <c r="S407" s="23" t="s">
        <v>357</v>
      </c>
    </row>
    <row r="408" spans="1:19">
      <c r="A408" s="23">
        <v>2018</v>
      </c>
      <c r="B408" s="2">
        <v>43282</v>
      </c>
      <c r="C408" s="2">
        <v>43373</v>
      </c>
      <c r="D408" s="3" t="s">
        <v>53</v>
      </c>
      <c r="E408" s="4" t="s">
        <v>131</v>
      </c>
      <c r="F408" s="18" t="s">
        <v>298</v>
      </c>
      <c r="G408" s="18" t="s">
        <v>299</v>
      </c>
      <c r="H408" s="25"/>
      <c r="I408" s="8" t="s">
        <v>183</v>
      </c>
      <c r="L408" s="25">
        <v>88937</v>
      </c>
      <c r="M408" s="25">
        <v>88937</v>
      </c>
      <c r="P408" s="23" t="s">
        <v>56</v>
      </c>
      <c r="Q408" s="2">
        <v>43390</v>
      </c>
      <c r="R408" s="2">
        <v>43373</v>
      </c>
      <c r="S408" s="23" t="s">
        <v>357</v>
      </c>
    </row>
    <row r="409" spans="1:19">
      <c r="A409" s="23">
        <v>2018</v>
      </c>
      <c r="B409" s="2">
        <v>43282</v>
      </c>
      <c r="C409" s="2">
        <v>43373</v>
      </c>
      <c r="D409" s="3" t="s">
        <v>53</v>
      </c>
      <c r="E409" s="4" t="s">
        <v>131</v>
      </c>
      <c r="F409" s="18" t="s">
        <v>300</v>
      </c>
      <c r="G409" s="18" t="s">
        <v>301</v>
      </c>
      <c r="H409" s="25"/>
      <c r="I409" s="8" t="s">
        <v>183</v>
      </c>
      <c r="L409" s="25">
        <v>2876.8</v>
      </c>
      <c r="M409" s="25">
        <v>2876.8</v>
      </c>
      <c r="P409" s="23" t="s">
        <v>56</v>
      </c>
      <c r="Q409" s="2">
        <v>43390</v>
      </c>
      <c r="R409" s="2">
        <v>43373</v>
      </c>
      <c r="S409" s="23" t="s">
        <v>357</v>
      </c>
    </row>
    <row r="410" spans="1:19">
      <c r="A410" s="23">
        <v>2018</v>
      </c>
      <c r="B410" s="2">
        <v>43282</v>
      </c>
      <c r="C410" s="2">
        <v>43373</v>
      </c>
      <c r="D410" s="3" t="s">
        <v>53</v>
      </c>
      <c r="E410" s="4" t="s">
        <v>131</v>
      </c>
      <c r="F410" s="18" t="s">
        <v>302</v>
      </c>
      <c r="G410" s="18" t="s">
        <v>303</v>
      </c>
      <c r="H410" s="25"/>
      <c r="I410" s="8" t="s">
        <v>183</v>
      </c>
      <c r="L410" s="25">
        <v>5735</v>
      </c>
      <c r="M410" s="25">
        <v>5735</v>
      </c>
      <c r="P410" s="23" t="s">
        <v>56</v>
      </c>
      <c r="Q410" s="2">
        <v>43390</v>
      </c>
      <c r="R410" s="2">
        <v>43373</v>
      </c>
      <c r="S410" s="23" t="s">
        <v>357</v>
      </c>
    </row>
    <row r="411" spans="1:19">
      <c r="A411" s="23">
        <v>2018</v>
      </c>
      <c r="B411" s="2">
        <v>43282</v>
      </c>
      <c r="C411" s="2">
        <v>43373</v>
      </c>
      <c r="D411" s="3" t="s">
        <v>53</v>
      </c>
      <c r="E411" s="4" t="s">
        <v>131</v>
      </c>
      <c r="F411" s="18" t="s">
        <v>304</v>
      </c>
      <c r="G411" s="18" t="s">
        <v>305</v>
      </c>
      <c r="H411" s="25"/>
      <c r="I411" s="8" t="s">
        <v>183</v>
      </c>
      <c r="L411" s="25">
        <v>52930.34</v>
      </c>
      <c r="M411" s="25">
        <v>52930.34</v>
      </c>
      <c r="P411" s="23" t="s">
        <v>56</v>
      </c>
      <c r="Q411" s="2">
        <v>43390</v>
      </c>
      <c r="R411" s="2">
        <v>43373</v>
      </c>
      <c r="S411" s="23" t="s">
        <v>357</v>
      </c>
    </row>
    <row r="412" spans="1:19">
      <c r="A412" s="23">
        <v>2018</v>
      </c>
      <c r="B412" s="2">
        <v>43282</v>
      </c>
      <c r="C412" s="2">
        <v>43373</v>
      </c>
      <c r="D412" s="3" t="s">
        <v>53</v>
      </c>
      <c r="E412" s="4" t="s">
        <v>131</v>
      </c>
      <c r="F412" s="18" t="s">
        <v>306</v>
      </c>
      <c r="G412" s="18" t="s">
        <v>307</v>
      </c>
      <c r="H412" s="25"/>
      <c r="I412" s="8" t="s">
        <v>183</v>
      </c>
      <c r="L412" s="25">
        <v>19264</v>
      </c>
      <c r="M412" s="25">
        <v>19264</v>
      </c>
      <c r="P412" s="23" t="s">
        <v>56</v>
      </c>
      <c r="Q412" s="2">
        <v>43390</v>
      </c>
      <c r="R412" s="2">
        <v>43373</v>
      </c>
      <c r="S412" s="23" t="s">
        <v>357</v>
      </c>
    </row>
    <row r="413" spans="1:19">
      <c r="A413" s="23">
        <v>2018</v>
      </c>
      <c r="B413" s="2">
        <v>43282</v>
      </c>
      <c r="C413" s="2">
        <v>43373</v>
      </c>
      <c r="D413" s="3" t="s">
        <v>53</v>
      </c>
      <c r="E413" s="4" t="s">
        <v>131</v>
      </c>
      <c r="F413" s="18" t="s">
        <v>308</v>
      </c>
      <c r="G413" s="18" t="s">
        <v>309</v>
      </c>
      <c r="H413" s="25"/>
      <c r="I413" s="8" t="s">
        <v>183</v>
      </c>
      <c r="L413" s="25">
        <v>480</v>
      </c>
      <c r="M413" s="25">
        <v>480</v>
      </c>
      <c r="P413" s="23" t="s">
        <v>56</v>
      </c>
      <c r="Q413" s="2">
        <v>43390</v>
      </c>
      <c r="R413" s="2">
        <v>43373</v>
      </c>
      <c r="S413" s="23" t="s">
        <v>357</v>
      </c>
    </row>
    <row r="414" spans="1:19">
      <c r="A414" s="23">
        <v>2018</v>
      </c>
      <c r="B414" s="2">
        <v>43282</v>
      </c>
      <c r="C414" s="2">
        <v>43373</v>
      </c>
      <c r="D414" s="3" t="s">
        <v>53</v>
      </c>
      <c r="E414" s="4" t="s">
        <v>131</v>
      </c>
      <c r="F414" s="18" t="s">
        <v>310</v>
      </c>
      <c r="G414" s="18" t="s">
        <v>311</v>
      </c>
      <c r="H414" s="25"/>
      <c r="I414" s="8" t="s">
        <v>183</v>
      </c>
      <c r="L414" s="25">
        <v>682892</v>
      </c>
      <c r="M414" s="25">
        <v>682892</v>
      </c>
      <c r="P414" s="23" t="s">
        <v>56</v>
      </c>
      <c r="Q414" s="2">
        <v>43390</v>
      </c>
      <c r="R414" s="2">
        <v>43373</v>
      </c>
      <c r="S414" s="23" t="s">
        <v>357</v>
      </c>
    </row>
    <row r="415" spans="1:19">
      <c r="A415" s="23">
        <v>2018</v>
      </c>
      <c r="B415" s="2">
        <v>43282</v>
      </c>
      <c r="C415" s="2">
        <v>43373</v>
      </c>
      <c r="D415" s="3" t="s">
        <v>53</v>
      </c>
      <c r="E415" s="4" t="s">
        <v>131</v>
      </c>
      <c r="F415" s="18" t="s">
        <v>312</v>
      </c>
      <c r="G415" s="18" t="s">
        <v>313</v>
      </c>
      <c r="H415" s="25"/>
      <c r="I415" s="8" t="s">
        <v>183</v>
      </c>
      <c r="L415" s="25">
        <v>765687.24</v>
      </c>
      <c r="M415" s="25">
        <v>765687.24</v>
      </c>
      <c r="P415" s="23" t="s">
        <v>56</v>
      </c>
      <c r="Q415" s="2">
        <v>43390</v>
      </c>
      <c r="R415" s="2">
        <v>43373</v>
      </c>
      <c r="S415" s="23" t="s">
        <v>357</v>
      </c>
    </row>
    <row r="416" spans="1:19">
      <c r="A416" s="23">
        <v>2018</v>
      </c>
      <c r="B416" s="2">
        <v>43282</v>
      </c>
      <c r="C416" s="2">
        <v>43373</v>
      </c>
      <c r="D416" s="3" t="s">
        <v>53</v>
      </c>
      <c r="E416" s="4" t="s">
        <v>131</v>
      </c>
      <c r="F416" s="18" t="s">
        <v>314</v>
      </c>
      <c r="G416" s="18" t="s">
        <v>315</v>
      </c>
      <c r="H416" s="25"/>
      <c r="I416" s="8" t="s">
        <v>183</v>
      </c>
      <c r="L416" s="25">
        <v>18740.400000000001</v>
      </c>
      <c r="M416" s="25">
        <v>18740.400000000001</v>
      </c>
      <c r="P416" s="23" t="s">
        <v>56</v>
      </c>
      <c r="Q416" s="2">
        <v>43390</v>
      </c>
      <c r="R416" s="2">
        <v>43373</v>
      </c>
      <c r="S416" s="23" t="s">
        <v>357</v>
      </c>
    </row>
    <row r="417" spans="1:19">
      <c r="A417" s="23">
        <v>2018</v>
      </c>
      <c r="B417" s="2">
        <v>43282</v>
      </c>
      <c r="C417" s="2">
        <v>43373</v>
      </c>
      <c r="D417" s="3" t="s">
        <v>53</v>
      </c>
      <c r="E417" s="4" t="s">
        <v>131</v>
      </c>
      <c r="F417" s="18" t="s">
        <v>316</v>
      </c>
      <c r="G417" s="19" t="s">
        <v>317</v>
      </c>
      <c r="H417" s="25"/>
      <c r="I417" s="8" t="s">
        <v>183</v>
      </c>
      <c r="L417" s="25">
        <v>508744.71</v>
      </c>
      <c r="M417" s="25">
        <f>555666.78-10498-46922.07</f>
        <v>498246.71</v>
      </c>
      <c r="P417" s="23" t="s">
        <v>56</v>
      </c>
      <c r="Q417" s="2">
        <v>43390</v>
      </c>
      <c r="R417" s="2">
        <v>43373</v>
      </c>
      <c r="S417" s="23" t="s">
        <v>357</v>
      </c>
    </row>
    <row r="418" spans="1:19">
      <c r="A418" s="23">
        <v>2018</v>
      </c>
      <c r="B418" s="2">
        <v>43282</v>
      </c>
      <c r="C418" s="2">
        <v>43373</v>
      </c>
      <c r="D418" s="3" t="s">
        <v>53</v>
      </c>
      <c r="E418" s="4" t="s">
        <v>131</v>
      </c>
      <c r="F418" s="18" t="s">
        <v>318</v>
      </c>
      <c r="G418" s="19" t="s">
        <v>319</v>
      </c>
      <c r="H418" s="25"/>
      <c r="I418" s="8" t="s">
        <v>183</v>
      </c>
      <c r="L418" s="25">
        <v>91382</v>
      </c>
      <c r="M418" s="25">
        <f>91382-55680</f>
        <v>35702</v>
      </c>
      <c r="P418" s="23" t="s">
        <v>56</v>
      </c>
      <c r="Q418" s="2">
        <v>43390</v>
      </c>
      <c r="R418" s="2">
        <v>43373</v>
      </c>
      <c r="S418" s="23" t="s">
        <v>357</v>
      </c>
    </row>
    <row r="419" spans="1:19">
      <c r="A419" s="23">
        <v>2018</v>
      </c>
      <c r="B419" s="2">
        <v>43282</v>
      </c>
      <c r="C419" s="2">
        <v>43373</v>
      </c>
      <c r="D419" s="3" t="s">
        <v>53</v>
      </c>
      <c r="E419" s="4" t="s">
        <v>131</v>
      </c>
      <c r="F419" s="18" t="s">
        <v>320</v>
      </c>
      <c r="G419" s="18" t="s">
        <v>321</v>
      </c>
      <c r="H419" s="25"/>
      <c r="I419" s="8" t="s">
        <v>183</v>
      </c>
      <c r="L419" s="25">
        <v>483.98</v>
      </c>
      <c r="M419" s="25">
        <v>483.98</v>
      </c>
      <c r="P419" s="23" t="s">
        <v>56</v>
      </c>
      <c r="Q419" s="2">
        <v>43390</v>
      </c>
      <c r="R419" s="2">
        <v>43373</v>
      </c>
      <c r="S419" s="23" t="s">
        <v>357</v>
      </c>
    </row>
    <row r="420" spans="1:19">
      <c r="A420" s="23">
        <v>2018</v>
      </c>
      <c r="B420" s="2">
        <v>43282</v>
      </c>
      <c r="C420" s="2">
        <v>43373</v>
      </c>
      <c r="D420" s="3" t="s">
        <v>53</v>
      </c>
      <c r="E420" s="4" t="s">
        <v>131</v>
      </c>
      <c r="F420" s="18" t="s">
        <v>322</v>
      </c>
      <c r="G420" s="18" t="s">
        <v>323</v>
      </c>
      <c r="H420" s="25"/>
      <c r="I420" s="8" t="s">
        <v>183</v>
      </c>
      <c r="L420" s="25">
        <v>18922.009999999998</v>
      </c>
      <c r="M420" s="25">
        <v>18922.009999999998</v>
      </c>
      <c r="P420" s="23" t="s">
        <v>56</v>
      </c>
      <c r="Q420" s="2">
        <v>43390</v>
      </c>
      <c r="R420" s="2">
        <v>43373</v>
      </c>
      <c r="S420" s="23" t="s">
        <v>357</v>
      </c>
    </row>
    <row r="421" spans="1:19" ht="15">
      <c r="A421" s="23">
        <v>2018</v>
      </c>
      <c r="B421" s="2">
        <v>43282</v>
      </c>
      <c r="C421" s="2">
        <v>43373</v>
      </c>
      <c r="D421" s="3" t="s">
        <v>53</v>
      </c>
      <c r="E421" s="3" t="s">
        <v>351</v>
      </c>
      <c r="F421" s="17" t="s">
        <v>324</v>
      </c>
      <c r="G421" s="17" t="s">
        <v>325</v>
      </c>
      <c r="H421" s="26"/>
      <c r="I421" s="8" t="s">
        <v>183</v>
      </c>
      <c r="L421" s="26">
        <v>48720</v>
      </c>
      <c r="M421" s="26">
        <v>48720</v>
      </c>
      <c r="P421" s="23" t="s">
        <v>56</v>
      </c>
      <c r="Q421" s="2">
        <v>43390</v>
      </c>
      <c r="R421" s="2">
        <v>43373</v>
      </c>
      <c r="S421" s="23" t="s">
        <v>357</v>
      </c>
    </row>
    <row r="422" spans="1:19">
      <c r="A422" s="23">
        <v>2018</v>
      </c>
      <c r="B422" s="2">
        <v>43282</v>
      </c>
      <c r="C422" s="2">
        <v>43373</v>
      </c>
      <c r="D422" s="3" t="s">
        <v>53</v>
      </c>
      <c r="E422" s="3" t="s">
        <v>351</v>
      </c>
      <c r="F422" s="18" t="s">
        <v>358</v>
      </c>
      <c r="G422" s="18" t="s">
        <v>196</v>
      </c>
      <c r="H422" s="25"/>
      <c r="I422" s="8" t="s">
        <v>183</v>
      </c>
      <c r="L422" s="25">
        <v>48720</v>
      </c>
      <c r="M422" s="25">
        <v>48720</v>
      </c>
      <c r="P422" s="23" t="s">
        <v>56</v>
      </c>
      <c r="Q422" s="2">
        <v>43390</v>
      </c>
      <c r="R422" s="2">
        <v>43373</v>
      </c>
      <c r="S422" s="23" t="s">
        <v>357</v>
      </c>
    </row>
    <row r="423" spans="1:19" ht="15">
      <c r="A423" s="23">
        <v>2018</v>
      </c>
      <c r="B423" s="2">
        <v>43282</v>
      </c>
      <c r="C423" s="2">
        <v>43373</v>
      </c>
      <c r="D423" s="3" t="s">
        <v>53</v>
      </c>
      <c r="E423" s="4" t="s">
        <v>170</v>
      </c>
      <c r="F423" s="17" t="s">
        <v>330</v>
      </c>
      <c r="G423" s="17" t="s">
        <v>331</v>
      </c>
      <c r="I423" s="8" t="s">
        <v>183</v>
      </c>
      <c r="L423" s="26">
        <v>14167.08</v>
      </c>
      <c r="M423" s="26">
        <v>12728.68</v>
      </c>
      <c r="P423" s="23" t="s">
        <v>56</v>
      </c>
      <c r="Q423" s="2">
        <v>43390</v>
      </c>
      <c r="R423" s="2">
        <v>43373</v>
      </c>
      <c r="S423" s="23" t="s">
        <v>357</v>
      </c>
    </row>
    <row r="424" spans="1:19">
      <c r="A424" s="23">
        <v>2018</v>
      </c>
      <c r="B424" s="2">
        <v>43282</v>
      </c>
      <c r="C424" s="2">
        <v>43373</v>
      </c>
      <c r="D424" s="3" t="s">
        <v>53</v>
      </c>
      <c r="E424" s="4" t="s">
        <v>170</v>
      </c>
      <c r="F424" s="18" t="s">
        <v>332</v>
      </c>
      <c r="G424" s="18" t="s">
        <v>333</v>
      </c>
      <c r="I424" s="8" t="s">
        <v>183</v>
      </c>
      <c r="L424" s="25">
        <v>14167.08</v>
      </c>
      <c r="M424" s="25">
        <v>12728.68</v>
      </c>
      <c r="P424" s="23" t="s">
        <v>56</v>
      </c>
      <c r="Q424" s="2">
        <v>43390</v>
      </c>
      <c r="R424" s="2">
        <v>43373</v>
      </c>
      <c r="S424" s="23" t="s">
        <v>357</v>
      </c>
    </row>
    <row r="425" spans="1:19" ht="15">
      <c r="A425" s="23">
        <v>2018</v>
      </c>
      <c r="B425" s="2">
        <v>43282</v>
      </c>
      <c r="C425" s="2">
        <v>43373</v>
      </c>
      <c r="D425" s="3" t="s">
        <v>53</v>
      </c>
      <c r="E425" s="4" t="s">
        <v>174</v>
      </c>
      <c r="F425" s="17" t="s">
        <v>334</v>
      </c>
      <c r="G425" s="17" t="s">
        <v>335</v>
      </c>
      <c r="I425" s="8" t="s">
        <v>183</v>
      </c>
      <c r="L425" s="26">
        <v>1943000</v>
      </c>
      <c r="M425" s="26">
        <v>1943000</v>
      </c>
      <c r="P425" s="23" t="s">
        <v>56</v>
      </c>
      <c r="Q425" s="2">
        <v>43390</v>
      </c>
      <c r="R425" s="2">
        <v>43373</v>
      </c>
      <c r="S425" s="23" t="s">
        <v>357</v>
      </c>
    </row>
    <row r="426" spans="1:19">
      <c r="A426" s="23">
        <v>2018</v>
      </c>
      <c r="B426" s="2">
        <v>43282</v>
      </c>
      <c r="C426" s="2">
        <v>43373</v>
      </c>
      <c r="D426" s="3" t="s">
        <v>53</v>
      </c>
      <c r="E426" s="4" t="s">
        <v>174</v>
      </c>
      <c r="F426" s="18" t="s">
        <v>336</v>
      </c>
      <c r="G426" s="18" t="s">
        <v>337</v>
      </c>
      <c r="I426" s="8" t="s">
        <v>183</v>
      </c>
      <c r="L426" s="25">
        <v>777200</v>
      </c>
      <c r="M426" s="25">
        <v>777200</v>
      </c>
      <c r="P426" s="23" t="s">
        <v>56</v>
      </c>
      <c r="Q426" s="2">
        <v>43390</v>
      </c>
      <c r="R426" s="2">
        <v>43373</v>
      </c>
      <c r="S426" s="23" t="s">
        <v>357</v>
      </c>
    </row>
    <row r="427" spans="1:19">
      <c r="A427" s="23">
        <v>2018</v>
      </c>
      <c r="B427" s="2">
        <v>43282</v>
      </c>
      <c r="C427" s="2">
        <v>43373</v>
      </c>
      <c r="D427" s="3" t="s">
        <v>53</v>
      </c>
      <c r="E427" s="4" t="s">
        <v>174</v>
      </c>
      <c r="F427" s="18" t="s">
        <v>338</v>
      </c>
      <c r="G427" s="18" t="s">
        <v>339</v>
      </c>
      <c r="I427" s="8" t="s">
        <v>183</v>
      </c>
      <c r="L427" s="25">
        <v>1165800</v>
      </c>
      <c r="M427" s="25">
        <v>1165800</v>
      </c>
      <c r="P427" s="23" t="s">
        <v>56</v>
      </c>
      <c r="Q427" s="2">
        <v>43390</v>
      </c>
      <c r="R427" s="2">
        <v>43373</v>
      </c>
      <c r="S427" s="23" t="s">
        <v>357</v>
      </c>
    </row>
    <row r="428" spans="1:19" ht="15">
      <c r="A428" s="23">
        <v>2018</v>
      </c>
      <c r="B428" s="2">
        <v>43282</v>
      </c>
      <c r="C428" s="2">
        <v>43373</v>
      </c>
      <c r="D428" s="3" t="s">
        <v>53</v>
      </c>
      <c r="E428" s="4" t="s">
        <v>180</v>
      </c>
      <c r="F428" s="17" t="s">
        <v>340</v>
      </c>
      <c r="G428" s="17" t="s">
        <v>341</v>
      </c>
      <c r="I428" s="8" t="s">
        <v>183</v>
      </c>
      <c r="L428" s="26">
        <v>777200</v>
      </c>
      <c r="M428" s="26">
        <v>777200</v>
      </c>
      <c r="P428" s="23" t="s">
        <v>56</v>
      </c>
      <c r="Q428" s="2">
        <v>43390</v>
      </c>
      <c r="R428" s="2">
        <v>43373</v>
      </c>
      <c r="S428" s="23" t="s">
        <v>357</v>
      </c>
    </row>
    <row r="429" spans="1:19">
      <c r="A429" s="23">
        <v>2018</v>
      </c>
      <c r="B429" s="2">
        <v>43282</v>
      </c>
      <c r="C429" s="2">
        <v>43373</v>
      </c>
      <c r="D429" s="3" t="s">
        <v>53</v>
      </c>
      <c r="E429" s="4" t="s">
        <v>180</v>
      </c>
      <c r="F429" s="18" t="s">
        <v>342</v>
      </c>
      <c r="G429" s="18" t="s">
        <v>339</v>
      </c>
      <c r="I429" s="8" t="s">
        <v>183</v>
      </c>
      <c r="L429" s="25">
        <v>777200</v>
      </c>
      <c r="M429" s="25">
        <v>777200</v>
      </c>
      <c r="P429" s="23" t="s">
        <v>56</v>
      </c>
      <c r="Q429" s="2">
        <v>43390</v>
      </c>
      <c r="R429" s="2">
        <v>43373</v>
      </c>
      <c r="S429" s="23" t="s">
        <v>357</v>
      </c>
    </row>
    <row r="430" spans="1:19" ht="15">
      <c r="A430" s="23">
        <v>2018</v>
      </c>
      <c r="B430" s="2">
        <v>43282</v>
      </c>
      <c r="C430" s="2">
        <v>43373</v>
      </c>
      <c r="D430" s="3" t="s">
        <v>53</v>
      </c>
      <c r="E430" s="3" t="s">
        <v>352</v>
      </c>
      <c r="F430" s="17" t="s">
        <v>343</v>
      </c>
      <c r="G430" s="17" t="s">
        <v>344</v>
      </c>
      <c r="I430" s="8" t="s">
        <v>183</v>
      </c>
      <c r="L430" s="26">
        <v>60134.400000000001</v>
      </c>
      <c r="M430" s="26">
        <v>60134.400000000001</v>
      </c>
      <c r="P430" s="23" t="s">
        <v>56</v>
      </c>
      <c r="Q430" s="2">
        <v>43390</v>
      </c>
      <c r="R430" s="2">
        <v>43373</v>
      </c>
      <c r="S430" s="23" t="s">
        <v>357</v>
      </c>
    </row>
    <row r="431" spans="1:19">
      <c r="A431" s="23">
        <v>2018</v>
      </c>
      <c r="B431" s="2">
        <v>43282</v>
      </c>
      <c r="C431" s="2">
        <v>43373</v>
      </c>
      <c r="D431" s="3" t="s">
        <v>53</v>
      </c>
      <c r="E431" s="3" t="s">
        <v>352</v>
      </c>
      <c r="F431" s="18" t="s">
        <v>353</v>
      </c>
      <c r="G431" s="24" t="s">
        <v>355</v>
      </c>
      <c r="I431" s="8" t="s">
        <v>183</v>
      </c>
      <c r="L431" s="25">
        <v>60134.400000000001</v>
      </c>
      <c r="M431" s="25">
        <v>60134.400000000001</v>
      </c>
      <c r="P431" s="23" t="s">
        <v>56</v>
      </c>
      <c r="Q431" s="2">
        <v>43390</v>
      </c>
      <c r="R431" s="2">
        <v>43373</v>
      </c>
      <c r="S431" s="23" t="s">
        <v>357</v>
      </c>
    </row>
    <row r="432" spans="1:19">
      <c r="A432" s="23">
        <v>2018</v>
      </c>
      <c r="B432" s="2">
        <v>43282</v>
      </c>
      <c r="C432" s="2">
        <v>43373</v>
      </c>
      <c r="D432" s="3" t="s">
        <v>53</v>
      </c>
      <c r="E432" s="3" t="s">
        <v>352</v>
      </c>
      <c r="F432" s="18" t="s">
        <v>354</v>
      </c>
      <c r="G432" s="24" t="s">
        <v>356</v>
      </c>
      <c r="I432" s="8" t="s">
        <v>183</v>
      </c>
      <c r="L432" s="27">
        <v>0</v>
      </c>
      <c r="M432" s="27">
        <v>0</v>
      </c>
      <c r="P432" s="23" t="s">
        <v>56</v>
      </c>
      <c r="Q432" s="2">
        <v>43390</v>
      </c>
      <c r="R432" s="2">
        <v>43373</v>
      </c>
      <c r="S432" s="23" t="s">
        <v>357</v>
      </c>
    </row>
    <row r="433" spans="1:19">
      <c r="A433" s="23">
        <v>2018</v>
      </c>
      <c r="B433" s="2">
        <v>43282</v>
      </c>
      <c r="C433" s="2">
        <v>43373</v>
      </c>
      <c r="D433" s="3" t="s">
        <v>53</v>
      </c>
      <c r="E433" s="3" t="s">
        <v>352</v>
      </c>
      <c r="F433" s="18" t="s">
        <v>349</v>
      </c>
      <c r="G433" s="18" t="s">
        <v>350</v>
      </c>
      <c r="I433" s="8" t="s">
        <v>183</v>
      </c>
      <c r="L433" s="27">
        <v>0</v>
      </c>
      <c r="M433" s="27">
        <v>0</v>
      </c>
      <c r="P433" s="23" t="s">
        <v>56</v>
      </c>
      <c r="Q433" s="2">
        <v>43390</v>
      </c>
      <c r="R433" s="2">
        <v>43373</v>
      </c>
      <c r="S433" s="23" t="s">
        <v>357</v>
      </c>
    </row>
    <row r="434" spans="1:19" ht="15">
      <c r="A434" s="28">
        <v>2018</v>
      </c>
      <c r="B434" s="2">
        <v>43374</v>
      </c>
      <c r="C434" s="2">
        <v>43465</v>
      </c>
      <c r="D434" s="3" t="s">
        <v>53</v>
      </c>
      <c r="E434" s="4" t="s">
        <v>54</v>
      </c>
      <c r="F434" s="30" t="s">
        <v>185</v>
      </c>
      <c r="G434" s="30" t="s">
        <v>186</v>
      </c>
      <c r="H434" s="30"/>
      <c r="I434" s="8" t="s">
        <v>183</v>
      </c>
      <c r="J434" s="31"/>
      <c r="K434" s="31"/>
      <c r="L434" s="26">
        <v>2587903.5099999998</v>
      </c>
      <c r="M434" s="26">
        <v>2587903.5099999998</v>
      </c>
      <c r="P434" s="29" t="s">
        <v>56</v>
      </c>
      <c r="Q434" s="2">
        <v>43529</v>
      </c>
      <c r="R434" s="2">
        <v>43465</v>
      </c>
      <c r="S434" s="29" t="s">
        <v>372</v>
      </c>
    </row>
    <row r="435" spans="1:19">
      <c r="A435" s="29">
        <v>2018</v>
      </c>
      <c r="B435" s="2">
        <v>43374</v>
      </c>
      <c r="C435" s="2">
        <v>43465</v>
      </c>
      <c r="D435" s="3" t="s">
        <v>53</v>
      </c>
      <c r="E435" s="4" t="s">
        <v>54</v>
      </c>
      <c r="F435" s="24" t="s">
        <v>187</v>
      </c>
      <c r="G435" s="24" t="s">
        <v>188</v>
      </c>
      <c r="H435" s="24"/>
      <c r="I435" s="8" t="s">
        <v>183</v>
      </c>
      <c r="L435" s="25">
        <v>2487365.94</v>
      </c>
      <c r="M435" s="25">
        <v>2487365.94</v>
      </c>
      <c r="P435" s="29" t="s">
        <v>56</v>
      </c>
      <c r="Q435" s="2">
        <v>43529</v>
      </c>
      <c r="R435" s="2">
        <v>43465</v>
      </c>
      <c r="S435" s="29" t="s">
        <v>372</v>
      </c>
    </row>
    <row r="436" spans="1:19">
      <c r="A436" s="29">
        <v>2018</v>
      </c>
      <c r="B436" s="2">
        <v>43374</v>
      </c>
      <c r="C436" s="2">
        <v>43465</v>
      </c>
      <c r="D436" s="3" t="s">
        <v>53</v>
      </c>
      <c r="E436" s="4" t="s">
        <v>54</v>
      </c>
      <c r="F436" s="24" t="s">
        <v>189</v>
      </c>
      <c r="G436" s="24" t="s">
        <v>190</v>
      </c>
      <c r="H436" s="24"/>
      <c r="I436" s="8" t="s">
        <v>183</v>
      </c>
      <c r="L436" s="25">
        <v>45583.81</v>
      </c>
      <c r="M436" s="25">
        <v>45583.81</v>
      </c>
      <c r="P436" s="29" t="s">
        <v>56</v>
      </c>
      <c r="Q436" s="2">
        <v>43529</v>
      </c>
      <c r="R436" s="2">
        <v>43465</v>
      </c>
      <c r="S436" s="29" t="s">
        <v>372</v>
      </c>
    </row>
    <row r="437" spans="1:19">
      <c r="A437" s="29">
        <v>2018</v>
      </c>
      <c r="B437" s="2">
        <v>43374</v>
      </c>
      <c r="C437" s="2">
        <v>43465</v>
      </c>
      <c r="D437" s="3" t="s">
        <v>53</v>
      </c>
      <c r="E437" s="4" t="s">
        <v>54</v>
      </c>
      <c r="F437" s="24" t="s">
        <v>359</v>
      </c>
      <c r="G437" s="24" t="s">
        <v>204</v>
      </c>
      <c r="H437" s="24"/>
      <c r="I437" s="8" t="s">
        <v>183</v>
      </c>
      <c r="L437" s="25">
        <v>54953.63</v>
      </c>
      <c r="M437" s="25">
        <v>54953.63</v>
      </c>
      <c r="P437" s="29" t="s">
        <v>56</v>
      </c>
      <c r="Q437" s="2">
        <v>43529</v>
      </c>
      <c r="R437" s="2">
        <v>43465</v>
      </c>
      <c r="S437" s="29" t="s">
        <v>372</v>
      </c>
    </row>
    <row r="438" spans="1:19">
      <c r="A438" s="29">
        <v>2018</v>
      </c>
      <c r="B438" s="2">
        <v>43374</v>
      </c>
      <c r="C438" s="2">
        <v>43465</v>
      </c>
      <c r="D438" s="3" t="s">
        <v>53</v>
      </c>
      <c r="E438" s="4" t="s">
        <v>54</v>
      </c>
      <c r="F438" s="24" t="s">
        <v>195</v>
      </c>
      <c r="G438" s="24" t="s">
        <v>196</v>
      </c>
      <c r="H438" s="24"/>
      <c r="I438" s="8" t="s">
        <v>183</v>
      </c>
      <c r="L438" s="25">
        <v>0.13</v>
      </c>
      <c r="M438" s="25">
        <v>0.13</v>
      </c>
      <c r="P438" s="29" t="s">
        <v>56</v>
      </c>
      <c r="Q438" s="2">
        <v>43529</v>
      </c>
      <c r="R438" s="2">
        <v>43465</v>
      </c>
      <c r="S438" s="29" t="s">
        <v>372</v>
      </c>
    </row>
    <row r="439" spans="1:19" ht="15">
      <c r="A439" s="29">
        <v>2018</v>
      </c>
      <c r="B439" s="2">
        <v>43374</v>
      </c>
      <c r="C439" s="2">
        <v>43465</v>
      </c>
      <c r="D439" s="3" t="s">
        <v>53</v>
      </c>
      <c r="E439" s="4" t="s">
        <v>65</v>
      </c>
      <c r="F439" s="30" t="s">
        <v>197</v>
      </c>
      <c r="G439" s="30" t="s">
        <v>198</v>
      </c>
      <c r="H439" s="30"/>
      <c r="I439" s="8" t="s">
        <v>183</v>
      </c>
      <c r="J439" s="31"/>
      <c r="K439" s="31"/>
      <c r="L439" s="26">
        <v>13483156.67</v>
      </c>
      <c r="M439" s="26">
        <v>13483156.67</v>
      </c>
      <c r="P439" s="29" t="s">
        <v>56</v>
      </c>
      <c r="Q439" s="2">
        <v>43529</v>
      </c>
      <c r="R439" s="2">
        <v>43465</v>
      </c>
      <c r="S439" s="29" t="s">
        <v>372</v>
      </c>
    </row>
    <row r="440" spans="1:19">
      <c r="A440" s="29">
        <v>2018</v>
      </c>
      <c r="B440" s="2">
        <v>43374</v>
      </c>
      <c r="C440" s="2">
        <v>43465</v>
      </c>
      <c r="D440" s="3" t="s">
        <v>53</v>
      </c>
      <c r="E440" s="4" t="s">
        <v>65</v>
      </c>
      <c r="F440" s="24" t="s">
        <v>199</v>
      </c>
      <c r="G440" s="24" t="s">
        <v>188</v>
      </c>
      <c r="H440" s="24"/>
      <c r="I440" s="8" t="s">
        <v>183</v>
      </c>
      <c r="L440" s="25">
        <v>10517696.49</v>
      </c>
      <c r="M440" s="25">
        <v>10517696.49</v>
      </c>
      <c r="P440" s="29" t="s">
        <v>56</v>
      </c>
      <c r="Q440" s="2">
        <v>43529</v>
      </c>
      <c r="R440" s="2">
        <v>43465</v>
      </c>
      <c r="S440" s="29" t="s">
        <v>372</v>
      </c>
    </row>
    <row r="441" spans="1:19">
      <c r="A441" s="29">
        <v>2018</v>
      </c>
      <c r="B441" s="2">
        <v>43374</v>
      </c>
      <c r="C441" s="2">
        <v>43465</v>
      </c>
      <c r="D441" s="3" t="s">
        <v>53</v>
      </c>
      <c r="E441" s="4" t="s">
        <v>65</v>
      </c>
      <c r="F441" s="24" t="s">
        <v>200</v>
      </c>
      <c r="G441" s="24" t="s">
        <v>190</v>
      </c>
      <c r="H441" s="24"/>
      <c r="I441" s="8" t="s">
        <v>183</v>
      </c>
      <c r="L441" s="25">
        <v>68320.66</v>
      </c>
      <c r="M441" s="25">
        <v>68320.66</v>
      </c>
      <c r="P441" s="29" t="s">
        <v>56</v>
      </c>
      <c r="Q441" s="2">
        <v>43529</v>
      </c>
      <c r="R441" s="2">
        <v>43465</v>
      </c>
      <c r="S441" s="29" t="s">
        <v>372</v>
      </c>
    </row>
    <row r="442" spans="1:19">
      <c r="A442" s="29">
        <v>2018</v>
      </c>
      <c r="B442" s="2">
        <v>43374</v>
      </c>
      <c r="C442" s="2">
        <v>43465</v>
      </c>
      <c r="D442" s="3" t="s">
        <v>53</v>
      </c>
      <c r="E442" s="4" t="s">
        <v>65</v>
      </c>
      <c r="F442" s="24" t="s">
        <v>201</v>
      </c>
      <c r="G442" s="24" t="s">
        <v>202</v>
      </c>
      <c r="H442" s="24"/>
      <c r="I442" s="8" t="s">
        <v>183</v>
      </c>
      <c r="L442" s="25">
        <v>92309.4</v>
      </c>
      <c r="M442" s="25">
        <v>92309.4</v>
      </c>
      <c r="P442" s="29" t="s">
        <v>56</v>
      </c>
      <c r="Q442" s="2">
        <v>43529</v>
      </c>
      <c r="R442" s="2">
        <v>43465</v>
      </c>
      <c r="S442" s="29" t="s">
        <v>372</v>
      </c>
    </row>
    <row r="443" spans="1:19">
      <c r="A443" s="29">
        <v>2018</v>
      </c>
      <c r="B443" s="2">
        <v>43374</v>
      </c>
      <c r="C443" s="2">
        <v>43465</v>
      </c>
      <c r="D443" s="3" t="s">
        <v>53</v>
      </c>
      <c r="E443" s="4" t="s">
        <v>65</v>
      </c>
      <c r="F443" s="24" t="s">
        <v>203</v>
      </c>
      <c r="G443" s="24" t="s">
        <v>204</v>
      </c>
      <c r="H443" s="24"/>
      <c r="I443" s="8" t="s">
        <v>183</v>
      </c>
      <c r="L443" s="25">
        <v>171009.17</v>
      </c>
      <c r="M443" s="25">
        <v>171009.17</v>
      </c>
      <c r="P443" s="29" t="s">
        <v>56</v>
      </c>
      <c r="Q443" s="2">
        <v>43529</v>
      </c>
      <c r="R443" s="2">
        <v>43465</v>
      </c>
      <c r="S443" s="29" t="s">
        <v>372</v>
      </c>
    </row>
    <row r="444" spans="1:19">
      <c r="A444" s="29">
        <v>2018</v>
      </c>
      <c r="B444" s="2">
        <v>43374</v>
      </c>
      <c r="C444" s="2">
        <v>43465</v>
      </c>
      <c r="D444" s="3" t="s">
        <v>53</v>
      </c>
      <c r="E444" s="4" t="s">
        <v>65</v>
      </c>
      <c r="F444" s="24" t="s">
        <v>205</v>
      </c>
      <c r="G444" s="24" t="s">
        <v>206</v>
      </c>
      <c r="H444" s="24"/>
      <c r="I444" s="8" t="s">
        <v>183</v>
      </c>
      <c r="L444" s="25">
        <v>64038.36</v>
      </c>
      <c r="M444" s="25">
        <v>64038.36</v>
      </c>
      <c r="P444" s="29" t="s">
        <v>56</v>
      </c>
      <c r="Q444" s="2">
        <v>43529</v>
      </c>
      <c r="R444" s="2">
        <v>43465</v>
      </c>
      <c r="S444" s="29" t="s">
        <v>372</v>
      </c>
    </row>
    <row r="445" spans="1:19">
      <c r="A445" s="29">
        <v>2018</v>
      </c>
      <c r="B445" s="2">
        <v>43374</v>
      </c>
      <c r="C445" s="2">
        <v>43465</v>
      </c>
      <c r="D445" s="3" t="s">
        <v>53</v>
      </c>
      <c r="E445" s="4" t="s">
        <v>65</v>
      </c>
      <c r="F445" s="24" t="s">
        <v>207</v>
      </c>
      <c r="G445" s="24" t="s">
        <v>192</v>
      </c>
      <c r="H445" s="24"/>
      <c r="I445" s="8" t="s">
        <v>183</v>
      </c>
      <c r="L445" s="25">
        <v>1098141.07</v>
      </c>
      <c r="M445" s="25">
        <v>1098141.07</v>
      </c>
      <c r="P445" s="29" t="s">
        <v>56</v>
      </c>
      <c r="Q445" s="2">
        <v>43529</v>
      </c>
      <c r="R445" s="2">
        <v>43465</v>
      </c>
      <c r="S445" s="29" t="s">
        <v>372</v>
      </c>
    </row>
    <row r="446" spans="1:19">
      <c r="A446" s="29">
        <v>2018</v>
      </c>
      <c r="B446" s="2">
        <v>43374</v>
      </c>
      <c r="C446" s="2">
        <v>43465</v>
      </c>
      <c r="D446" s="3" t="s">
        <v>53</v>
      </c>
      <c r="E446" s="4" t="s">
        <v>65</v>
      </c>
      <c r="F446" s="24" t="s">
        <v>208</v>
      </c>
      <c r="G446" s="24" t="s">
        <v>209</v>
      </c>
      <c r="H446" s="24"/>
      <c r="I446" s="8" t="s">
        <v>183</v>
      </c>
      <c r="L446" s="25">
        <v>684437.87</v>
      </c>
      <c r="M446" s="25">
        <v>684437.87</v>
      </c>
      <c r="P446" s="29" t="s">
        <v>56</v>
      </c>
      <c r="Q446" s="2">
        <v>43529</v>
      </c>
      <c r="R446" s="2">
        <v>43465</v>
      </c>
      <c r="S446" s="29" t="s">
        <v>372</v>
      </c>
    </row>
    <row r="447" spans="1:19">
      <c r="A447" s="29">
        <v>2018</v>
      </c>
      <c r="B447" s="2">
        <v>43374</v>
      </c>
      <c r="C447" s="2">
        <v>43465</v>
      </c>
      <c r="D447" s="3" t="s">
        <v>53</v>
      </c>
      <c r="E447" s="4" t="s">
        <v>65</v>
      </c>
      <c r="F447" s="24" t="s">
        <v>210</v>
      </c>
      <c r="G447" s="24" t="s">
        <v>194</v>
      </c>
      <c r="H447" s="24"/>
      <c r="I447" s="8" t="s">
        <v>183</v>
      </c>
      <c r="L447" s="25">
        <v>706982.9</v>
      </c>
      <c r="M447" s="25">
        <v>706982.9</v>
      </c>
      <c r="P447" s="29" t="s">
        <v>56</v>
      </c>
      <c r="Q447" s="2">
        <v>43529</v>
      </c>
      <c r="R447" s="2">
        <v>43465</v>
      </c>
      <c r="S447" s="29" t="s">
        <v>372</v>
      </c>
    </row>
    <row r="448" spans="1:19">
      <c r="A448" s="29">
        <v>2018</v>
      </c>
      <c r="B448" s="2">
        <v>43374</v>
      </c>
      <c r="C448" s="2">
        <v>43465</v>
      </c>
      <c r="D448" s="3" t="s">
        <v>53</v>
      </c>
      <c r="E448" s="4" t="s">
        <v>65</v>
      </c>
      <c r="F448" s="24" t="s">
        <v>211</v>
      </c>
      <c r="G448" s="24" t="s">
        <v>212</v>
      </c>
      <c r="H448" s="24"/>
      <c r="I448" s="8" t="s">
        <v>183</v>
      </c>
      <c r="L448" s="25">
        <v>5936.16</v>
      </c>
      <c r="M448" s="25">
        <v>5936.16</v>
      </c>
      <c r="P448" s="29" t="s">
        <v>56</v>
      </c>
      <c r="Q448" s="2">
        <v>43529</v>
      </c>
      <c r="R448" s="2">
        <v>43465</v>
      </c>
      <c r="S448" s="29" t="s">
        <v>372</v>
      </c>
    </row>
    <row r="449" spans="1:19">
      <c r="A449" s="29">
        <v>2018</v>
      </c>
      <c r="B449" s="2">
        <v>43374</v>
      </c>
      <c r="C449" s="2">
        <v>43465</v>
      </c>
      <c r="D449" s="3" t="s">
        <v>53</v>
      </c>
      <c r="E449" s="4" t="s">
        <v>65</v>
      </c>
      <c r="F449" s="24" t="s">
        <v>213</v>
      </c>
      <c r="G449" s="24" t="s">
        <v>214</v>
      </c>
      <c r="H449" s="24"/>
      <c r="I449" s="8" t="s">
        <v>183</v>
      </c>
      <c r="L449" s="25">
        <v>74284.59</v>
      </c>
      <c r="M449" s="25">
        <v>74284.59</v>
      </c>
      <c r="P449" s="29" t="s">
        <v>56</v>
      </c>
      <c r="Q449" s="2">
        <v>43529</v>
      </c>
      <c r="R449" s="2">
        <v>43465</v>
      </c>
      <c r="S449" s="29" t="s">
        <v>372</v>
      </c>
    </row>
    <row r="450" spans="1:19" ht="15">
      <c r="A450" s="29">
        <v>2018</v>
      </c>
      <c r="B450" s="2">
        <v>43374</v>
      </c>
      <c r="C450" s="2">
        <v>43465</v>
      </c>
      <c r="D450" s="3" t="s">
        <v>53</v>
      </c>
      <c r="E450" s="4" t="s">
        <v>80</v>
      </c>
      <c r="F450" s="30" t="s">
        <v>360</v>
      </c>
      <c r="G450" s="30" t="s">
        <v>217</v>
      </c>
      <c r="H450" s="32"/>
      <c r="I450" s="8" t="s">
        <v>183</v>
      </c>
      <c r="J450" s="31"/>
      <c r="K450" s="31"/>
      <c r="L450" s="26">
        <v>12436720.449999999</v>
      </c>
      <c r="M450" s="26">
        <f>12436720.45-22607.24-3140.02</f>
        <v>12410973.189999999</v>
      </c>
      <c r="P450" s="29" t="s">
        <v>56</v>
      </c>
      <c r="Q450" s="2">
        <v>43529</v>
      </c>
      <c r="R450" s="2">
        <v>43465</v>
      </c>
      <c r="S450" s="29" t="s">
        <v>372</v>
      </c>
    </row>
    <row r="451" spans="1:19">
      <c r="A451" s="29">
        <v>2018</v>
      </c>
      <c r="B451" s="2">
        <v>43374</v>
      </c>
      <c r="C451" s="2">
        <v>43465</v>
      </c>
      <c r="D451" s="3" t="s">
        <v>53</v>
      </c>
      <c r="E451" s="4" t="s">
        <v>80</v>
      </c>
      <c r="F451" s="24" t="s">
        <v>218</v>
      </c>
      <c r="G451" s="24" t="s">
        <v>219</v>
      </c>
      <c r="H451" s="27"/>
      <c r="I451" s="8" t="s">
        <v>183</v>
      </c>
      <c r="L451" s="25">
        <v>596824.64</v>
      </c>
      <c r="M451" s="25">
        <v>596824.64</v>
      </c>
      <c r="P451" s="29" t="s">
        <v>56</v>
      </c>
      <c r="Q451" s="2">
        <v>43529</v>
      </c>
      <c r="R451" s="2">
        <v>43465</v>
      </c>
      <c r="S451" s="29" t="s">
        <v>372</v>
      </c>
    </row>
    <row r="452" spans="1:19">
      <c r="A452" s="29">
        <v>2018</v>
      </c>
      <c r="B452" s="2">
        <v>43374</v>
      </c>
      <c r="C452" s="2">
        <v>43465</v>
      </c>
      <c r="D452" s="3" t="s">
        <v>53</v>
      </c>
      <c r="E452" s="4" t="s">
        <v>80</v>
      </c>
      <c r="F452" s="24" t="s">
        <v>220</v>
      </c>
      <c r="G452" s="24" t="s">
        <v>221</v>
      </c>
      <c r="H452" s="27"/>
      <c r="I452" s="8" t="s">
        <v>183</v>
      </c>
      <c r="L452" s="25">
        <v>2224887.04</v>
      </c>
      <c r="M452" s="25">
        <v>2224887.04</v>
      </c>
      <c r="P452" s="29" t="s">
        <v>56</v>
      </c>
      <c r="Q452" s="2">
        <v>43529</v>
      </c>
      <c r="R452" s="2">
        <v>43465</v>
      </c>
      <c r="S452" s="29" t="s">
        <v>372</v>
      </c>
    </row>
    <row r="453" spans="1:19">
      <c r="A453" s="29">
        <v>2018</v>
      </c>
      <c r="B453" s="2">
        <v>43374</v>
      </c>
      <c r="C453" s="2">
        <v>43465</v>
      </c>
      <c r="D453" s="3" t="s">
        <v>53</v>
      </c>
      <c r="E453" s="4" t="s">
        <v>80</v>
      </c>
      <c r="F453" s="24" t="s">
        <v>222</v>
      </c>
      <c r="G453" s="24" t="s">
        <v>223</v>
      </c>
      <c r="H453" s="27"/>
      <c r="I453" s="8" t="s">
        <v>183</v>
      </c>
      <c r="L453" s="25">
        <v>48438.67</v>
      </c>
      <c r="M453" s="25">
        <v>48438.67</v>
      </c>
      <c r="P453" s="29" t="s">
        <v>56</v>
      </c>
      <c r="Q453" s="2">
        <v>43529</v>
      </c>
      <c r="R453" s="2">
        <v>43465</v>
      </c>
      <c r="S453" s="29" t="s">
        <v>372</v>
      </c>
    </row>
    <row r="454" spans="1:19">
      <c r="A454" s="29">
        <v>2018</v>
      </c>
      <c r="B454" s="2">
        <v>43374</v>
      </c>
      <c r="C454" s="2">
        <v>43465</v>
      </c>
      <c r="D454" s="3" t="s">
        <v>53</v>
      </c>
      <c r="E454" s="4" t="s">
        <v>80</v>
      </c>
      <c r="F454" s="24" t="s">
        <v>224</v>
      </c>
      <c r="G454" s="24" t="s">
        <v>225</v>
      </c>
      <c r="H454" s="27"/>
      <c r="I454" s="8" t="s">
        <v>183</v>
      </c>
      <c r="L454" s="25">
        <v>2018978.83</v>
      </c>
      <c r="M454" s="25">
        <v>2018978.83</v>
      </c>
      <c r="P454" s="29" t="s">
        <v>56</v>
      </c>
      <c r="Q454" s="2">
        <v>43529</v>
      </c>
      <c r="R454" s="2">
        <v>43465</v>
      </c>
      <c r="S454" s="29" t="s">
        <v>372</v>
      </c>
    </row>
    <row r="455" spans="1:19">
      <c r="A455" s="29">
        <v>2018</v>
      </c>
      <c r="B455" s="2">
        <v>43374</v>
      </c>
      <c r="C455" s="2">
        <v>43465</v>
      </c>
      <c r="D455" s="3" t="s">
        <v>53</v>
      </c>
      <c r="E455" s="4" t="s">
        <v>80</v>
      </c>
      <c r="F455" s="24" t="s">
        <v>226</v>
      </c>
      <c r="G455" s="24" t="s">
        <v>227</v>
      </c>
      <c r="H455" s="27"/>
      <c r="I455" s="8" t="s">
        <v>183</v>
      </c>
      <c r="L455" s="25">
        <v>29000</v>
      </c>
      <c r="M455" s="25">
        <v>29000</v>
      </c>
      <c r="P455" s="29" t="s">
        <v>56</v>
      </c>
      <c r="Q455" s="2">
        <v>43529</v>
      </c>
      <c r="R455" s="2">
        <v>43465</v>
      </c>
      <c r="S455" s="29" t="s">
        <v>372</v>
      </c>
    </row>
    <row r="456" spans="1:19">
      <c r="A456" s="29">
        <v>2018</v>
      </c>
      <c r="B456" s="2">
        <v>43374</v>
      </c>
      <c r="C456" s="2">
        <v>43465</v>
      </c>
      <c r="D456" s="3" t="s">
        <v>53</v>
      </c>
      <c r="E456" s="4" t="s">
        <v>80</v>
      </c>
      <c r="F456" s="24" t="s">
        <v>228</v>
      </c>
      <c r="G456" s="24" t="s">
        <v>229</v>
      </c>
      <c r="H456" s="27"/>
      <c r="I456" s="8" t="s">
        <v>183</v>
      </c>
      <c r="L456" s="25">
        <v>1114500.01</v>
      </c>
      <c r="M456" s="25">
        <v>1114500.01</v>
      </c>
      <c r="P456" s="29" t="s">
        <v>56</v>
      </c>
      <c r="Q456" s="2">
        <v>43529</v>
      </c>
      <c r="R456" s="2">
        <v>43465</v>
      </c>
      <c r="S456" s="29" t="s">
        <v>372</v>
      </c>
    </row>
    <row r="457" spans="1:19">
      <c r="A457" s="29">
        <v>2018</v>
      </c>
      <c r="B457" s="2">
        <v>43374</v>
      </c>
      <c r="C457" s="2">
        <v>43465</v>
      </c>
      <c r="D457" s="3" t="s">
        <v>53</v>
      </c>
      <c r="E457" s="4" t="s">
        <v>80</v>
      </c>
      <c r="F457" s="24" t="s">
        <v>230</v>
      </c>
      <c r="G457" s="24" t="s">
        <v>231</v>
      </c>
      <c r="H457" s="27"/>
      <c r="I457" s="8" t="s">
        <v>183</v>
      </c>
      <c r="L457" s="25">
        <v>82966.009999999995</v>
      </c>
      <c r="M457" s="25">
        <v>82966.009999999995</v>
      </c>
      <c r="P457" s="29" t="s">
        <v>56</v>
      </c>
      <c r="Q457" s="2">
        <v>43529</v>
      </c>
      <c r="R457" s="2">
        <v>43465</v>
      </c>
      <c r="S457" s="29" t="s">
        <v>372</v>
      </c>
    </row>
    <row r="458" spans="1:19">
      <c r="A458" s="29">
        <v>2018</v>
      </c>
      <c r="B458" s="2">
        <v>43374</v>
      </c>
      <c r="C458" s="2">
        <v>43465</v>
      </c>
      <c r="D458" s="3" t="s">
        <v>53</v>
      </c>
      <c r="E458" s="4" t="s">
        <v>80</v>
      </c>
      <c r="F458" s="24" t="s">
        <v>232</v>
      </c>
      <c r="G458" s="24" t="s">
        <v>233</v>
      </c>
      <c r="H458" s="27"/>
      <c r="I458" s="8" t="s">
        <v>183</v>
      </c>
      <c r="L458" s="25">
        <v>361444.4</v>
      </c>
      <c r="M458" s="25">
        <v>361444.4</v>
      </c>
      <c r="P458" s="29" t="s">
        <v>56</v>
      </c>
      <c r="Q458" s="2">
        <v>43529</v>
      </c>
      <c r="R458" s="2">
        <v>43465</v>
      </c>
      <c r="S458" s="29" t="s">
        <v>372</v>
      </c>
    </row>
    <row r="459" spans="1:19">
      <c r="A459" s="29">
        <v>2018</v>
      </c>
      <c r="B459" s="2">
        <v>43374</v>
      </c>
      <c r="C459" s="2">
        <v>43465</v>
      </c>
      <c r="D459" s="3" t="s">
        <v>53</v>
      </c>
      <c r="E459" s="4" t="s">
        <v>80</v>
      </c>
      <c r="F459" s="24" t="s">
        <v>234</v>
      </c>
      <c r="G459" s="24" t="s">
        <v>235</v>
      </c>
      <c r="H459" s="27"/>
      <c r="I459" s="8" t="s">
        <v>183</v>
      </c>
      <c r="L459" s="25">
        <v>75224.05</v>
      </c>
      <c r="M459" s="25">
        <v>75224.05</v>
      </c>
      <c r="P459" s="29" t="s">
        <v>56</v>
      </c>
      <c r="Q459" s="2">
        <v>43529</v>
      </c>
      <c r="R459" s="2">
        <v>43465</v>
      </c>
      <c r="S459" s="29" t="s">
        <v>372</v>
      </c>
    </row>
    <row r="460" spans="1:19">
      <c r="A460" s="29">
        <v>2018</v>
      </c>
      <c r="B460" s="2">
        <v>43374</v>
      </c>
      <c r="C460" s="2">
        <v>43465</v>
      </c>
      <c r="D460" s="3" t="s">
        <v>53</v>
      </c>
      <c r="E460" s="4" t="s">
        <v>80</v>
      </c>
      <c r="F460" s="24" t="s">
        <v>236</v>
      </c>
      <c r="G460" s="24" t="s">
        <v>237</v>
      </c>
      <c r="H460" s="27"/>
      <c r="I460" s="8" t="s">
        <v>183</v>
      </c>
      <c r="L460" s="25">
        <v>1062759.98</v>
      </c>
      <c r="M460" s="25">
        <f>1062759.98-22607.24</f>
        <v>1040152.74</v>
      </c>
      <c r="P460" s="29" t="s">
        <v>56</v>
      </c>
      <c r="Q460" s="2">
        <v>43529</v>
      </c>
      <c r="R460" s="2">
        <v>43465</v>
      </c>
      <c r="S460" s="29" t="s">
        <v>372</v>
      </c>
    </row>
    <row r="461" spans="1:19">
      <c r="A461" s="29">
        <v>2018</v>
      </c>
      <c r="B461" s="2">
        <v>43374</v>
      </c>
      <c r="C461" s="2">
        <v>43465</v>
      </c>
      <c r="D461" s="3" t="s">
        <v>53</v>
      </c>
      <c r="E461" s="4" t="s">
        <v>80</v>
      </c>
      <c r="F461" s="24" t="s">
        <v>238</v>
      </c>
      <c r="G461" s="24" t="s">
        <v>239</v>
      </c>
      <c r="H461" s="27"/>
      <c r="I461" s="8" t="s">
        <v>183</v>
      </c>
      <c r="L461" s="25">
        <v>122802.73</v>
      </c>
      <c r="M461" s="25">
        <v>122802.73</v>
      </c>
      <c r="P461" s="29" t="s">
        <v>56</v>
      </c>
      <c r="Q461" s="2">
        <v>43529</v>
      </c>
      <c r="R461" s="2">
        <v>43465</v>
      </c>
      <c r="S461" s="29" t="s">
        <v>372</v>
      </c>
    </row>
    <row r="462" spans="1:19">
      <c r="A462" s="29">
        <v>2018</v>
      </c>
      <c r="B462" s="2">
        <v>43374</v>
      </c>
      <c r="C462" s="2">
        <v>43465</v>
      </c>
      <c r="D462" s="3" t="s">
        <v>53</v>
      </c>
      <c r="E462" s="4" t="s">
        <v>80</v>
      </c>
      <c r="F462" s="24" t="s">
        <v>240</v>
      </c>
      <c r="G462" s="24" t="s">
        <v>241</v>
      </c>
      <c r="H462" s="27"/>
      <c r="I462" s="8" t="s">
        <v>183</v>
      </c>
      <c r="L462" s="25">
        <v>744720</v>
      </c>
      <c r="M462" s="25">
        <v>744720</v>
      </c>
      <c r="P462" s="29" t="s">
        <v>56</v>
      </c>
      <c r="Q462" s="2">
        <v>43529</v>
      </c>
      <c r="R462" s="2">
        <v>43465</v>
      </c>
      <c r="S462" s="29" t="s">
        <v>372</v>
      </c>
    </row>
    <row r="463" spans="1:19">
      <c r="A463" s="29">
        <v>2018</v>
      </c>
      <c r="B463" s="2">
        <v>43374</v>
      </c>
      <c r="C463" s="2">
        <v>43465</v>
      </c>
      <c r="D463" s="3" t="s">
        <v>53</v>
      </c>
      <c r="E463" s="4" t="s">
        <v>80</v>
      </c>
      <c r="F463" s="24" t="s">
        <v>242</v>
      </c>
      <c r="G463" s="24" t="s">
        <v>243</v>
      </c>
      <c r="H463" s="27"/>
      <c r="I463" s="8" t="s">
        <v>183</v>
      </c>
      <c r="L463" s="25">
        <v>13320.01</v>
      </c>
      <c r="M463" s="25">
        <v>13320.01</v>
      </c>
      <c r="P463" s="29" t="s">
        <v>56</v>
      </c>
      <c r="Q463" s="2">
        <v>43529</v>
      </c>
      <c r="R463" s="2">
        <v>43465</v>
      </c>
      <c r="S463" s="29" t="s">
        <v>372</v>
      </c>
    </row>
    <row r="464" spans="1:19">
      <c r="A464" s="29">
        <v>2018</v>
      </c>
      <c r="B464" s="2">
        <v>43374</v>
      </c>
      <c r="C464" s="2">
        <v>43465</v>
      </c>
      <c r="D464" s="3" t="s">
        <v>53</v>
      </c>
      <c r="E464" s="4" t="s">
        <v>80</v>
      </c>
      <c r="F464" s="24" t="s">
        <v>244</v>
      </c>
      <c r="G464" s="24" t="s">
        <v>245</v>
      </c>
      <c r="H464" s="27"/>
      <c r="I464" s="8" t="s">
        <v>183</v>
      </c>
      <c r="L464" s="25">
        <v>62641.760000000002</v>
      </c>
      <c r="M464" s="25">
        <v>62641.760000000002</v>
      </c>
      <c r="P464" s="29" t="s">
        <v>56</v>
      </c>
      <c r="Q464" s="2">
        <v>43529</v>
      </c>
      <c r="R464" s="2">
        <v>43465</v>
      </c>
      <c r="S464" s="29" t="s">
        <v>372</v>
      </c>
    </row>
    <row r="465" spans="1:19">
      <c r="A465" s="29">
        <v>2018</v>
      </c>
      <c r="B465" s="2">
        <v>43374</v>
      </c>
      <c r="C465" s="2">
        <v>43465</v>
      </c>
      <c r="D465" s="3" t="s">
        <v>53</v>
      </c>
      <c r="E465" s="4" t="s">
        <v>80</v>
      </c>
      <c r="F465" s="24" t="s">
        <v>246</v>
      </c>
      <c r="G465" s="24" t="s">
        <v>247</v>
      </c>
      <c r="H465" s="27"/>
      <c r="I465" s="8" t="s">
        <v>183</v>
      </c>
      <c r="L465" s="25">
        <v>3413.53</v>
      </c>
      <c r="M465" s="25">
        <v>3413.53</v>
      </c>
      <c r="P465" s="29" t="s">
        <v>56</v>
      </c>
      <c r="Q465" s="2">
        <v>43529</v>
      </c>
      <c r="R465" s="2">
        <v>43465</v>
      </c>
      <c r="S465" s="29" t="s">
        <v>372</v>
      </c>
    </row>
    <row r="466" spans="1:19">
      <c r="A466" s="29">
        <v>2018</v>
      </c>
      <c r="B466" s="2">
        <v>43374</v>
      </c>
      <c r="C466" s="2">
        <v>43465</v>
      </c>
      <c r="D466" s="3" t="s">
        <v>53</v>
      </c>
      <c r="E466" s="4" t="s">
        <v>80</v>
      </c>
      <c r="F466" s="24" t="s">
        <v>248</v>
      </c>
      <c r="G466" s="24" t="s">
        <v>249</v>
      </c>
      <c r="H466" s="27"/>
      <c r="I466" s="8" t="s">
        <v>183</v>
      </c>
      <c r="L466" s="25">
        <v>3870</v>
      </c>
      <c r="M466" s="25">
        <v>3870</v>
      </c>
      <c r="P466" s="29" t="s">
        <v>56</v>
      </c>
      <c r="Q466" s="2">
        <v>43529</v>
      </c>
      <c r="R466" s="2">
        <v>43465</v>
      </c>
      <c r="S466" s="29" t="s">
        <v>372</v>
      </c>
    </row>
    <row r="467" spans="1:19">
      <c r="A467" s="29">
        <v>2018</v>
      </c>
      <c r="B467" s="2">
        <v>43374</v>
      </c>
      <c r="C467" s="2">
        <v>43465</v>
      </c>
      <c r="D467" s="3" t="s">
        <v>53</v>
      </c>
      <c r="E467" s="4" t="s">
        <v>80</v>
      </c>
      <c r="F467" s="24" t="s">
        <v>250</v>
      </c>
      <c r="G467" s="24" t="s">
        <v>251</v>
      </c>
      <c r="H467" s="27"/>
      <c r="I467" s="8" t="s">
        <v>183</v>
      </c>
      <c r="L467" s="25">
        <v>323015.3</v>
      </c>
      <c r="M467" s="25">
        <v>323015.3</v>
      </c>
      <c r="P467" s="29" t="s">
        <v>56</v>
      </c>
      <c r="Q467" s="2">
        <v>43529</v>
      </c>
      <c r="R467" s="2">
        <v>43465</v>
      </c>
      <c r="S467" s="29" t="s">
        <v>372</v>
      </c>
    </row>
    <row r="468" spans="1:19">
      <c r="A468" s="29">
        <v>2018</v>
      </c>
      <c r="B468" s="2">
        <v>43374</v>
      </c>
      <c r="C468" s="2">
        <v>43465</v>
      </c>
      <c r="D468" s="3" t="s">
        <v>53</v>
      </c>
      <c r="E468" s="4" t="s">
        <v>80</v>
      </c>
      <c r="F468" s="24" t="s">
        <v>258</v>
      </c>
      <c r="G468" s="24" t="s">
        <v>259</v>
      </c>
      <c r="H468" s="27"/>
      <c r="I468" s="8" t="s">
        <v>183</v>
      </c>
      <c r="L468" s="25">
        <v>250000</v>
      </c>
      <c r="M468" s="25">
        <v>250000</v>
      </c>
      <c r="P468" s="29" t="s">
        <v>56</v>
      </c>
      <c r="Q468" s="2">
        <v>43529</v>
      </c>
      <c r="R468" s="2">
        <v>43465</v>
      </c>
      <c r="S468" s="29" t="s">
        <v>372</v>
      </c>
    </row>
    <row r="469" spans="1:19">
      <c r="A469" s="29">
        <v>2018</v>
      </c>
      <c r="B469" s="2">
        <v>43374</v>
      </c>
      <c r="C469" s="2">
        <v>43465</v>
      </c>
      <c r="D469" s="3" t="s">
        <v>53</v>
      </c>
      <c r="E469" s="4" t="s">
        <v>80</v>
      </c>
      <c r="F469" s="24" t="s">
        <v>252</v>
      </c>
      <c r="G469" s="24" t="s">
        <v>253</v>
      </c>
      <c r="H469" s="27"/>
      <c r="I469" s="8" t="s">
        <v>183</v>
      </c>
      <c r="L469" s="25">
        <v>68760.12</v>
      </c>
      <c r="M469" s="25">
        <v>68760.12</v>
      </c>
      <c r="P469" s="29" t="s">
        <v>56</v>
      </c>
      <c r="Q469" s="2">
        <v>43529</v>
      </c>
      <c r="R469" s="2">
        <v>43465</v>
      </c>
      <c r="S469" s="29" t="s">
        <v>372</v>
      </c>
    </row>
    <row r="470" spans="1:19">
      <c r="A470" s="29">
        <v>2018</v>
      </c>
      <c r="B470" s="2">
        <v>43374</v>
      </c>
      <c r="C470" s="2">
        <v>43465</v>
      </c>
      <c r="D470" s="3" t="s">
        <v>53</v>
      </c>
      <c r="E470" s="4" t="s">
        <v>80</v>
      </c>
      <c r="F470" s="24" t="s">
        <v>254</v>
      </c>
      <c r="G470" s="24" t="s">
        <v>255</v>
      </c>
      <c r="H470" s="27"/>
      <c r="I470" s="8" t="s">
        <v>183</v>
      </c>
      <c r="L470" s="25">
        <v>131746.4</v>
      </c>
      <c r="M470" s="25">
        <v>131746.4</v>
      </c>
      <c r="P470" s="29" t="s">
        <v>56</v>
      </c>
      <c r="Q470" s="2">
        <v>43529</v>
      </c>
      <c r="R470" s="2">
        <v>43465</v>
      </c>
      <c r="S470" s="29" t="s">
        <v>372</v>
      </c>
    </row>
    <row r="471" spans="1:19">
      <c r="A471" s="29">
        <v>2018</v>
      </c>
      <c r="B471" s="2">
        <v>43374</v>
      </c>
      <c r="C471" s="2">
        <v>43465</v>
      </c>
      <c r="D471" s="3" t="s">
        <v>53</v>
      </c>
      <c r="E471" s="4" t="s">
        <v>80</v>
      </c>
      <c r="F471" s="24" t="s">
        <v>260</v>
      </c>
      <c r="G471" s="24" t="s">
        <v>261</v>
      </c>
      <c r="H471" s="27"/>
      <c r="I471" s="8" t="s">
        <v>183</v>
      </c>
      <c r="L471" s="25">
        <v>805647.3</v>
      </c>
      <c r="M471" s="25">
        <v>805647.3</v>
      </c>
      <c r="P471" s="29" t="s">
        <v>56</v>
      </c>
      <c r="Q471" s="2">
        <v>43529</v>
      </c>
      <c r="R471" s="2">
        <v>43465</v>
      </c>
      <c r="S471" s="29" t="s">
        <v>372</v>
      </c>
    </row>
    <row r="472" spans="1:19">
      <c r="A472" s="29">
        <v>2018</v>
      </c>
      <c r="B472" s="2">
        <v>43374</v>
      </c>
      <c r="C472" s="2">
        <v>43465</v>
      </c>
      <c r="D472" s="3" t="s">
        <v>53</v>
      </c>
      <c r="E472" s="4" t="s">
        <v>80</v>
      </c>
      <c r="F472" s="24" t="s">
        <v>262</v>
      </c>
      <c r="G472" s="24" t="s">
        <v>263</v>
      </c>
      <c r="H472" s="27"/>
      <c r="I472" s="8" t="s">
        <v>183</v>
      </c>
      <c r="L472" s="25">
        <v>93152.29</v>
      </c>
      <c r="M472" s="25">
        <v>93152.29</v>
      </c>
      <c r="P472" s="29" t="s">
        <v>56</v>
      </c>
      <c r="Q472" s="2">
        <v>43529</v>
      </c>
      <c r="R472" s="2">
        <v>43465</v>
      </c>
      <c r="S472" s="29" t="s">
        <v>372</v>
      </c>
    </row>
    <row r="473" spans="1:19">
      <c r="A473" s="29">
        <v>2018</v>
      </c>
      <c r="B473" s="2">
        <v>43374</v>
      </c>
      <c r="C473" s="2">
        <v>43465</v>
      </c>
      <c r="D473" s="3" t="s">
        <v>53</v>
      </c>
      <c r="E473" s="4" t="s">
        <v>80</v>
      </c>
      <c r="F473" s="24" t="s">
        <v>264</v>
      </c>
      <c r="G473" s="24" t="s">
        <v>265</v>
      </c>
      <c r="H473" s="27"/>
      <c r="I473" s="8" t="s">
        <v>183</v>
      </c>
      <c r="L473" s="25">
        <v>79641.86</v>
      </c>
      <c r="M473" s="25">
        <v>79641.86</v>
      </c>
      <c r="P473" s="29" t="s">
        <v>56</v>
      </c>
      <c r="Q473" s="2">
        <v>43529</v>
      </c>
      <c r="R473" s="2">
        <v>43465</v>
      </c>
      <c r="S473" s="29" t="s">
        <v>372</v>
      </c>
    </row>
    <row r="474" spans="1:19">
      <c r="A474" s="29">
        <v>2018</v>
      </c>
      <c r="B474" s="2">
        <v>43374</v>
      </c>
      <c r="C474" s="2">
        <v>43465</v>
      </c>
      <c r="D474" s="3" t="s">
        <v>53</v>
      </c>
      <c r="E474" s="4" t="s">
        <v>80</v>
      </c>
      <c r="F474" s="24" t="s">
        <v>266</v>
      </c>
      <c r="G474" s="24" t="s">
        <v>267</v>
      </c>
      <c r="H474" s="27"/>
      <c r="I474" s="8" t="s">
        <v>183</v>
      </c>
      <c r="L474" s="25">
        <v>99130</v>
      </c>
      <c r="M474" s="25">
        <v>99130</v>
      </c>
      <c r="P474" s="29" t="s">
        <v>56</v>
      </c>
      <c r="Q474" s="2">
        <v>43529</v>
      </c>
      <c r="R474" s="2">
        <v>43465</v>
      </c>
      <c r="S474" s="29" t="s">
        <v>372</v>
      </c>
    </row>
    <row r="475" spans="1:19">
      <c r="A475" s="29">
        <v>2018</v>
      </c>
      <c r="B475" s="2">
        <v>43374</v>
      </c>
      <c r="C475" s="2">
        <v>43465</v>
      </c>
      <c r="D475" s="3" t="s">
        <v>53</v>
      </c>
      <c r="E475" s="4" t="s">
        <v>80</v>
      </c>
      <c r="F475" s="24" t="s">
        <v>268</v>
      </c>
      <c r="G475" s="24" t="s">
        <v>269</v>
      </c>
      <c r="H475" s="27"/>
      <c r="I475" s="8" t="s">
        <v>183</v>
      </c>
      <c r="L475" s="25">
        <v>163333.82999999999</v>
      </c>
      <c r="M475" s="25">
        <v>163333.82999999999</v>
      </c>
      <c r="P475" s="29" t="s">
        <v>56</v>
      </c>
      <c r="Q475" s="2">
        <v>43529</v>
      </c>
      <c r="R475" s="2">
        <v>43465</v>
      </c>
      <c r="S475" s="29" t="s">
        <v>372</v>
      </c>
    </row>
    <row r="476" spans="1:19">
      <c r="A476" s="29">
        <v>2018</v>
      </c>
      <c r="B476" s="2">
        <v>43374</v>
      </c>
      <c r="C476" s="2">
        <v>43465</v>
      </c>
      <c r="D476" s="3" t="s">
        <v>53</v>
      </c>
      <c r="E476" s="4" t="s">
        <v>80</v>
      </c>
      <c r="F476" s="24" t="s">
        <v>270</v>
      </c>
      <c r="G476" s="24" t="s">
        <v>271</v>
      </c>
      <c r="H476" s="27"/>
      <c r="I476" s="8" t="s">
        <v>183</v>
      </c>
      <c r="L476" s="25">
        <v>3401.3</v>
      </c>
      <c r="M476" s="25">
        <v>3401.3</v>
      </c>
      <c r="P476" s="29" t="s">
        <v>56</v>
      </c>
      <c r="Q476" s="2">
        <v>43529</v>
      </c>
      <c r="R476" s="2">
        <v>43465</v>
      </c>
      <c r="S476" s="29" t="s">
        <v>372</v>
      </c>
    </row>
    <row r="477" spans="1:19">
      <c r="A477" s="29">
        <v>2018</v>
      </c>
      <c r="B477" s="2">
        <v>43374</v>
      </c>
      <c r="C477" s="2">
        <v>43465</v>
      </c>
      <c r="D477" s="3" t="s">
        <v>53</v>
      </c>
      <c r="E477" s="4" t="s">
        <v>80</v>
      </c>
      <c r="F477" s="24" t="s">
        <v>361</v>
      </c>
      <c r="G477" s="24" t="s">
        <v>362</v>
      </c>
      <c r="H477" s="27"/>
      <c r="I477" s="8" t="s">
        <v>183</v>
      </c>
      <c r="L477" s="25">
        <v>6287.7</v>
      </c>
      <c r="M477" s="25">
        <v>6287.7</v>
      </c>
      <c r="P477" s="29" t="s">
        <v>56</v>
      </c>
      <c r="Q477" s="2">
        <v>43529</v>
      </c>
      <c r="R477" s="2">
        <v>43465</v>
      </c>
      <c r="S477" s="29" t="s">
        <v>372</v>
      </c>
    </row>
    <row r="478" spans="1:19">
      <c r="A478" s="29">
        <v>2018</v>
      </c>
      <c r="B478" s="2">
        <v>43374</v>
      </c>
      <c r="C478" s="2">
        <v>43465</v>
      </c>
      <c r="D478" s="3" t="s">
        <v>53</v>
      </c>
      <c r="E478" s="4" t="s">
        <v>80</v>
      </c>
      <c r="F478" s="24" t="s">
        <v>272</v>
      </c>
      <c r="G478" s="24" t="s">
        <v>196</v>
      </c>
      <c r="H478" s="27"/>
      <c r="I478" s="8" t="s">
        <v>183</v>
      </c>
      <c r="L478" s="25">
        <v>8967.23</v>
      </c>
      <c r="M478" s="25">
        <v>8967.23</v>
      </c>
      <c r="P478" s="29" t="s">
        <v>56</v>
      </c>
      <c r="Q478" s="2">
        <v>43529</v>
      </c>
      <c r="R478" s="2">
        <v>43465</v>
      </c>
      <c r="S478" s="29" t="s">
        <v>372</v>
      </c>
    </row>
    <row r="479" spans="1:19">
      <c r="A479" s="29">
        <v>2018</v>
      </c>
      <c r="B479" s="2">
        <v>43374</v>
      </c>
      <c r="C479" s="2">
        <v>43465</v>
      </c>
      <c r="D479" s="3" t="s">
        <v>53</v>
      </c>
      <c r="E479" s="4" t="s">
        <v>80</v>
      </c>
      <c r="F479" s="24" t="s">
        <v>273</v>
      </c>
      <c r="G479" s="24" t="s">
        <v>274</v>
      </c>
      <c r="H479" s="27"/>
      <c r="I479" s="8" t="s">
        <v>183</v>
      </c>
      <c r="L479" s="25">
        <v>261910.24</v>
      </c>
      <c r="M479" s="25">
        <v>261910.24</v>
      </c>
      <c r="P479" s="29" t="s">
        <v>56</v>
      </c>
      <c r="Q479" s="2">
        <v>43529</v>
      </c>
      <c r="R479" s="2">
        <v>43465</v>
      </c>
      <c r="S479" s="29" t="s">
        <v>372</v>
      </c>
    </row>
    <row r="480" spans="1:19">
      <c r="A480" s="29">
        <v>2018</v>
      </c>
      <c r="B480" s="2">
        <v>43374</v>
      </c>
      <c r="C480" s="2">
        <v>43465</v>
      </c>
      <c r="D480" s="3" t="s">
        <v>53</v>
      </c>
      <c r="E480" s="4" t="s">
        <v>80</v>
      </c>
      <c r="F480" s="24" t="s">
        <v>275</v>
      </c>
      <c r="G480" s="24" t="s">
        <v>276</v>
      </c>
      <c r="H480" s="27"/>
      <c r="I480" s="8" t="s">
        <v>183</v>
      </c>
      <c r="L480" s="25">
        <v>188498.42</v>
      </c>
      <c r="M480" s="25">
        <f>188498.42-3140.02</f>
        <v>185358.40000000002</v>
      </c>
      <c r="P480" s="29" t="s">
        <v>56</v>
      </c>
      <c r="Q480" s="2">
        <v>43529</v>
      </c>
      <c r="R480" s="2">
        <v>43465</v>
      </c>
      <c r="S480" s="29" t="s">
        <v>372</v>
      </c>
    </row>
    <row r="481" spans="1:19">
      <c r="A481" s="29">
        <v>2018</v>
      </c>
      <c r="B481" s="2">
        <v>43374</v>
      </c>
      <c r="C481" s="2">
        <v>43465</v>
      </c>
      <c r="D481" s="3" t="s">
        <v>53</v>
      </c>
      <c r="E481" s="4" t="s">
        <v>80</v>
      </c>
      <c r="F481" s="24" t="s">
        <v>277</v>
      </c>
      <c r="G481" s="24" t="s">
        <v>278</v>
      </c>
      <c r="H481" s="27"/>
      <c r="I481" s="8" t="s">
        <v>183</v>
      </c>
      <c r="L481" s="25">
        <v>5130</v>
      </c>
      <c r="M481" s="25">
        <v>5130</v>
      </c>
      <c r="P481" s="29" t="s">
        <v>56</v>
      </c>
      <c r="Q481" s="2">
        <v>43529</v>
      </c>
      <c r="R481" s="2">
        <v>43465</v>
      </c>
      <c r="S481" s="29" t="s">
        <v>372</v>
      </c>
    </row>
    <row r="482" spans="1:19">
      <c r="A482" s="29">
        <v>2018</v>
      </c>
      <c r="B482" s="2">
        <v>43374</v>
      </c>
      <c r="C482" s="2">
        <v>43465</v>
      </c>
      <c r="D482" s="3" t="s">
        <v>53</v>
      </c>
      <c r="E482" s="4" t="s">
        <v>80</v>
      </c>
      <c r="F482" s="24" t="s">
        <v>279</v>
      </c>
      <c r="G482" s="24" t="s">
        <v>280</v>
      </c>
      <c r="H482" s="24"/>
      <c r="I482" s="8" t="s">
        <v>183</v>
      </c>
      <c r="L482" s="25">
        <v>1382306.8</v>
      </c>
      <c r="M482" s="25">
        <v>1382306.8</v>
      </c>
      <c r="P482" s="29" t="s">
        <v>56</v>
      </c>
      <c r="Q482" s="2">
        <v>43529</v>
      </c>
      <c r="R482" s="2">
        <v>43465</v>
      </c>
      <c r="S482" s="29" t="s">
        <v>372</v>
      </c>
    </row>
    <row r="483" spans="1:19" ht="15">
      <c r="A483" s="29">
        <v>2018</v>
      </c>
      <c r="B483" s="2">
        <v>43374</v>
      </c>
      <c r="C483" s="2">
        <v>43465</v>
      </c>
      <c r="D483" s="3" t="s">
        <v>53</v>
      </c>
      <c r="E483" s="4" t="s">
        <v>131</v>
      </c>
      <c r="F483" s="30" t="s">
        <v>363</v>
      </c>
      <c r="G483" s="30" t="s">
        <v>282</v>
      </c>
      <c r="H483" s="32"/>
      <c r="I483" s="8" t="s">
        <v>183</v>
      </c>
      <c r="J483" s="31"/>
      <c r="K483" s="31"/>
      <c r="L483" s="26">
        <v>4774899.3600000003</v>
      </c>
      <c r="M483" s="26">
        <f>4774899.36-2610-21494.8-46922.07</f>
        <v>4703872.49</v>
      </c>
      <c r="P483" s="29" t="s">
        <v>56</v>
      </c>
      <c r="Q483" s="2">
        <v>43529</v>
      </c>
      <c r="R483" s="2">
        <v>43465</v>
      </c>
      <c r="S483" s="29" t="s">
        <v>372</v>
      </c>
    </row>
    <row r="484" spans="1:19">
      <c r="A484" s="29">
        <v>2018</v>
      </c>
      <c r="B484" s="2">
        <v>43374</v>
      </c>
      <c r="C484" s="2">
        <v>43465</v>
      </c>
      <c r="D484" s="3" t="s">
        <v>53</v>
      </c>
      <c r="E484" s="4" t="s">
        <v>131</v>
      </c>
      <c r="F484" s="24" t="s">
        <v>283</v>
      </c>
      <c r="G484" s="24" t="s">
        <v>284</v>
      </c>
      <c r="H484" s="27"/>
      <c r="I484" s="8" t="s">
        <v>183</v>
      </c>
      <c r="L484" s="25">
        <v>342537.8</v>
      </c>
      <c r="M484" s="25">
        <v>342537.8</v>
      </c>
      <c r="P484" s="29" t="s">
        <v>56</v>
      </c>
      <c r="Q484" s="2">
        <v>43529</v>
      </c>
      <c r="R484" s="2">
        <v>43465</v>
      </c>
      <c r="S484" s="29" t="s">
        <v>372</v>
      </c>
    </row>
    <row r="485" spans="1:19">
      <c r="A485" s="29">
        <v>2018</v>
      </c>
      <c r="B485" s="2">
        <v>43374</v>
      </c>
      <c r="C485" s="2">
        <v>43465</v>
      </c>
      <c r="D485" s="3" t="s">
        <v>53</v>
      </c>
      <c r="E485" s="4" t="s">
        <v>131</v>
      </c>
      <c r="F485" s="24" t="s">
        <v>285</v>
      </c>
      <c r="G485" s="24" t="s">
        <v>286</v>
      </c>
      <c r="H485" s="27"/>
      <c r="I485" s="8" t="s">
        <v>183</v>
      </c>
      <c r="L485" s="25">
        <v>427389.41</v>
      </c>
      <c r="M485" s="25">
        <v>427389.41</v>
      </c>
      <c r="P485" s="29" t="s">
        <v>56</v>
      </c>
      <c r="Q485" s="2">
        <v>43529</v>
      </c>
      <c r="R485" s="2">
        <v>43465</v>
      </c>
      <c r="S485" s="29" t="s">
        <v>372</v>
      </c>
    </row>
    <row r="486" spans="1:19">
      <c r="A486" s="29">
        <v>2018</v>
      </c>
      <c r="B486" s="2">
        <v>43374</v>
      </c>
      <c r="C486" s="2">
        <v>43465</v>
      </c>
      <c r="D486" s="3" t="s">
        <v>53</v>
      </c>
      <c r="E486" s="4" t="s">
        <v>131</v>
      </c>
      <c r="F486" s="24" t="s">
        <v>287</v>
      </c>
      <c r="G486" s="24" t="s">
        <v>288</v>
      </c>
      <c r="H486" s="27"/>
      <c r="I486" s="8" t="s">
        <v>183</v>
      </c>
      <c r="L486" s="25">
        <v>191605.65</v>
      </c>
      <c r="M486" s="25">
        <v>191605.65</v>
      </c>
      <c r="P486" s="29" t="s">
        <v>56</v>
      </c>
      <c r="Q486" s="2">
        <v>43529</v>
      </c>
      <c r="R486" s="2">
        <v>43465</v>
      </c>
      <c r="S486" s="29" t="s">
        <v>372</v>
      </c>
    </row>
    <row r="487" spans="1:19">
      <c r="A487" s="29">
        <v>2018</v>
      </c>
      <c r="B487" s="2">
        <v>43374</v>
      </c>
      <c r="C487" s="2">
        <v>43465</v>
      </c>
      <c r="D487" s="3" t="s">
        <v>53</v>
      </c>
      <c r="E487" s="4" t="s">
        <v>131</v>
      </c>
      <c r="F487" s="24" t="s">
        <v>289</v>
      </c>
      <c r="G487" s="24" t="s">
        <v>290</v>
      </c>
      <c r="H487" s="27"/>
      <c r="I487" s="8" t="s">
        <v>183</v>
      </c>
      <c r="L487" s="25">
        <v>13173.22</v>
      </c>
      <c r="M487" s="25">
        <v>13173.22</v>
      </c>
      <c r="P487" s="29" t="s">
        <v>56</v>
      </c>
      <c r="Q487" s="2">
        <v>43529</v>
      </c>
      <c r="R487" s="2">
        <v>43465</v>
      </c>
      <c r="S487" s="29" t="s">
        <v>372</v>
      </c>
    </row>
    <row r="488" spans="1:19">
      <c r="A488" s="29">
        <v>2018</v>
      </c>
      <c r="B488" s="2">
        <v>43374</v>
      </c>
      <c r="C488" s="2">
        <v>43465</v>
      </c>
      <c r="D488" s="3" t="s">
        <v>53</v>
      </c>
      <c r="E488" s="4" t="s">
        <v>131</v>
      </c>
      <c r="F488" s="24" t="s">
        <v>291</v>
      </c>
      <c r="G488" s="24" t="s">
        <v>292</v>
      </c>
      <c r="H488" s="27"/>
      <c r="I488" s="8" t="s">
        <v>183</v>
      </c>
      <c r="L488" s="25">
        <v>160167.82999999999</v>
      </c>
      <c r="M488" s="25">
        <v>160167.82999999999</v>
      </c>
      <c r="P488" s="29" t="s">
        <v>56</v>
      </c>
      <c r="Q488" s="2">
        <v>43529</v>
      </c>
      <c r="R488" s="2">
        <v>43465</v>
      </c>
      <c r="S488" s="29" t="s">
        <v>372</v>
      </c>
    </row>
    <row r="489" spans="1:19">
      <c r="A489" s="29">
        <v>2018</v>
      </c>
      <c r="B489" s="2">
        <v>43374</v>
      </c>
      <c r="C489" s="2">
        <v>43465</v>
      </c>
      <c r="D489" s="3" t="s">
        <v>53</v>
      </c>
      <c r="E489" s="4" t="s">
        <v>131</v>
      </c>
      <c r="F489" s="24" t="s">
        <v>293</v>
      </c>
      <c r="G489" s="24" t="s">
        <v>294</v>
      </c>
      <c r="H489" s="27"/>
      <c r="I489" s="8" t="s">
        <v>183</v>
      </c>
      <c r="L489" s="25">
        <v>56598</v>
      </c>
      <c r="M489" s="25">
        <v>56598</v>
      </c>
      <c r="P489" s="29" t="s">
        <v>56</v>
      </c>
      <c r="Q489" s="2">
        <v>43529</v>
      </c>
      <c r="R489" s="2">
        <v>43465</v>
      </c>
      <c r="S489" s="29" t="s">
        <v>372</v>
      </c>
    </row>
    <row r="490" spans="1:19">
      <c r="A490" s="29">
        <v>2018</v>
      </c>
      <c r="B490" s="2">
        <v>43374</v>
      </c>
      <c r="C490" s="2">
        <v>43465</v>
      </c>
      <c r="D490" s="3" t="s">
        <v>53</v>
      </c>
      <c r="E490" s="4" t="s">
        <v>131</v>
      </c>
      <c r="F490" s="24" t="s">
        <v>295</v>
      </c>
      <c r="G490" s="24" t="s">
        <v>196</v>
      </c>
      <c r="H490" s="27"/>
      <c r="I490" s="8" t="s">
        <v>183</v>
      </c>
      <c r="L490" s="25">
        <v>364602.14</v>
      </c>
      <c r="M490" s="25">
        <v>364602.14</v>
      </c>
      <c r="P490" s="29" t="s">
        <v>56</v>
      </c>
      <c r="Q490" s="2">
        <v>43529</v>
      </c>
      <c r="R490" s="2">
        <v>43465</v>
      </c>
      <c r="S490" s="29" t="s">
        <v>372</v>
      </c>
    </row>
    <row r="491" spans="1:19">
      <c r="A491" s="29">
        <v>2018</v>
      </c>
      <c r="B491" s="2">
        <v>43374</v>
      </c>
      <c r="C491" s="2">
        <v>43465</v>
      </c>
      <c r="D491" s="3" t="s">
        <v>53</v>
      </c>
      <c r="E491" s="4" t="s">
        <v>131</v>
      </c>
      <c r="F491" s="24" t="s">
        <v>296</v>
      </c>
      <c r="G491" s="24" t="s">
        <v>297</v>
      </c>
      <c r="H491" s="27"/>
      <c r="I491" s="8" t="s">
        <v>183</v>
      </c>
      <c r="L491" s="25">
        <v>14133.87</v>
      </c>
      <c r="M491" s="25">
        <v>14133.87</v>
      </c>
      <c r="P491" s="29" t="s">
        <v>56</v>
      </c>
      <c r="Q491" s="2">
        <v>43529</v>
      </c>
      <c r="R491" s="2">
        <v>43465</v>
      </c>
      <c r="S491" s="29" t="s">
        <v>372</v>
      </c>
    </row>
    <row r="492" spans="1:19">
      <c r="A492" s="29">
        <v>2018</v>
      </c>
      <c r="B492" s="2">
        <v>43374</v>
      </c>
      <c r="C492" s="2">
        <v>43465</v>
      </c>
      <c r="D492" s="3" t="s">
        <v>53</v>
      </c>
      <c r="E492" s="4" t="s">
        <v>131</v>
      </c>
      <c r="F492" s="24" t="s">
        <v>298</v>
      </c>
      <c r="G492" s="24" t="s">
        <v>299</v>
      </c>
      <c r="H492" s="27"/>
      <c r="I492" s="8" t="s">
        <v>183</v>
      </c>
      <c r="L492" s="25">
        <v>129756.35</v>
      </c>
      <c r="M492" s="25">
        <v>129756.35</v>
      </c>
      <c r="P492" s="29" t="s">
        <v>56</v>
      </c>
      <c r="Q492" s="2">
        <v>43529</v>
      </c>
      <c r="R492" s="2">
        <v>43465</v>
      </c>
      <c r="S492" s="29" t="s">
        <v>372</v>
      </c>
    </row>
    <row r="493" spans="1:19">
      <c r="A493" s="29">
        <v>2018</v>
      </c>
      <c r="B493" s="2">
        <v>43374</v>
      </c>
      <c r="C493" s="2">
        <v>43465</v>
      </c>
      <c r="D493" s="3" t="s">
        <v>53</v>
      </c>
      <c r="E493" s="4" t="s">
        <v>131</v>
      </c>
      <c r="F493" s="24" t="s">
        <v>364</v>
      </c>
      <c r="G493" s="24" t="s">
        <v>365</v>
      </c>
      <c r="H493" s="27"/>
      <c r="I493" s="8" t="s">
        <v>183</v>
      </c>
      <c r="L493" s="25">
        <v>2030</v>
      </c>
      <c r="M493" s="25">
        <v>2030</v>
      </c>
      <c r="P493" s="29" t="s">
        <v>56</v>
      </c>
      <c r="Q493" s="2">
        <v>43529</v>
      </c>
      <c r="R493" s="2">
        <v>43465</v>
      </c>
      <c r="S493" s="29" t="s">
        <v>372</v>
      </c>
    </row>
    <row r="494" spans="1:19">
      <c r="A494" s="29">
        <v>2018</v>
      </c>
      <c r="B494" s="2">
        <v>43374</v>
      </c>
      <c r="C494" s="2">
        <v>43465</v>
      </c>
      <c r="D494" s="3" t="s">
        <v>53</v>
      </c>
      <c r="E494" s="4" t="s">
        <v>131</v>
      </c>
      <c r="F494" s="24" t="s">
        <v>300</v>
      </c>
      <c r="G494" s="24" t="s">
        <v>301</v>
      </c>
      <c r="H494" s="27"/>
      <c r="I494" s="8" t="s">
        <v>183</v>
      </c>
      <c r="L494" s="25">
        <v>2876.8</v>
      </c>
      <c r="M494" s="25">
        <v>2876.8</v>
      </c>
      <c r="P494" s="29" t="s">
        <v>56</v>
      </c>
      <c r="Q494" s="2">
        <v>43529</v>
      </c>
      <c r="R494" s="2">
        <v>43465</v>
      </c>
      <c r="S494" s="29" t="s">
        <v>372</v>
      </c>
    </row>
    <row r="495" spans="1:19">
      <c r="A495" s="29">
        <v>2018</v>
      </c>
      <c r="B495" s="2">
        <v>43374</v>
      </c>
      <c r="C495" s="2">
        <v>43465</v>
      </c>
      <c r="D495" s="3" t="s">
        <v>53</v>
      </c>
      <c r="E495" s="4" t="s">
        <v>131</v>
      </c>
      <c r="F495" s="24" t="s">
        <v>302</v>
      </c>
      <c r="G495" s="24" t="s">
        <v>303</v>
      </c>
      <c r="H495" s="27"/>
      <c r="I495" s="8" t="s">
        <v>183</v>
      </c>
      <c r="L495" s="25">
        <v>18645.8</v>
      </c>
      <c r="M495" s="25">
        <v>18645.8</v>
      </c>
      <c r="P495" s="29" t="s">
        <v>56</v>
      </c>
      <c r="Q495" s="2">
        <v>43529</v>
      </c>
      <c r="R495" s="2">
        <v>43465</v>
      </c>
      <c r="S495" s="29" t="s">
        <v>372</v>
      </c>
    </row>
    <row r="496" spans="1:19">
      <c r="A496" s="29">
        <v>2018</v>
      </c>
      <c r="B496" s="2">
        <v>43374</v>
      </c>
      <c r="C496" s="2">
        <v>43465</v>
      </c>
      <c r="D496" s="3" t="s">
        <v>53</v>
      </c>
      <c r="E496" s="4" t="s">
        <v>131</v>
      </c>
      <c r="F496" s="24" t="s">
        <v>304</v>
      </c>
      <c r="G496" s="24" t="s">
        <v>305</v>
      </c>
      <c r="H496" s="27"/>
      <c r="I496" s="8" t="s">
        <v>183</v>
      </c>
      <c r="L496" s="25">
        <v>67795.03</v>
      </c>
      <c r="M496" s="25">
        <v>67795.03</v>
      </c>
      <c r="P496" s="29" t="s">
        <v>56</v>
      </c>
      <c r="Q496" s="2">
        <v>43529</v>
      </c>
      <c r="R496" s="2">
        <v>43465</v>
      </c>
      <c r="S496" s="29" t="s">
        <v>372</v>
      </c>
    </row>
    <row r="497" spans="1:19">
      <c r="A497" s="29">
        <v>2018</v>
      </c>
      <c r="B497" s="2">
        <v>43374</v>
      </c>
      <c r="C497" s="2">
        <v>43465</v>
      </c>
      <c r="D497" s="3" t="s">
        <v>53</v>
      </c>
      <c r="E497" s="4" t="s">
        <v>131</v>
      </c>
      <c r="F497" s="24" t="s">
        <v>306</v>
      </c>
      <c r="G497" s="24" t="s">
        <v>307</v>
      </c>
      <c r="H497" s="27"/>
      <c r="I497" s="8" t="s">
        <v>183</v>
      </c>
      <c r="L497" s="25">
        <v>19264</v>
      </c>
      <c r="M497" s="25">
        <v>19264</v>
      </c>
      <c r="P497" s="29" t="s">
        <v>56</v>
      </c>
      <c r="Q497" s="2">
        <v>43529</v>
      </c>
      <c r="R497" s="2">
        <v>43465</v>
      </c>
      <c r="S497" s="29" t="s">
        <v>372</v>
      </c>
    </row>
    <row r="498" spans="1:19">
      <c r="A498" s="29">
        <v>2018</v>
      </c>
      <c r="B498" s="2">
        <v>43374</v>
      </c>
      <c r="C498" s="2">
        <v>43465</v>
      </c>
      <c r="D498" s="3" t="s">
        <v>53</v>
      </c>
      <c r="E498" s="4" t="s">
        <v>131</v>
      </c>
      <c r="F498" s="24" t="s">
        <v>308</v>
      </c>
      <c r="G498" s="24" t="s">
        <v>309</v>
      </c>
      <c r="H498" s="27"/>
      <c r="I498" s="8" t="s">
        <v>183</v>
      </c>
      <c r="L498" s="25">
        <v>480</v>
      </c>
      <c r="M498" s="25">
        <v>480</v>
      </c>
      <c r="P498" s="29" t="s">
        <v>56</v>
      </c>
      <c r="Q498" s="2">
        <v>43529</v>
      </c>
      <c r="R498" s="2">
        <v>43465</v>
      </c>
      <c r="S498" s="29" t="s">
        <v>372</v>
      </c>
    </row>
    <row r="499" spans="1:19">
      <c r="A499" s="29">
        <v>2018</v>
      </c>
      <c r="B499" s="2">
        <v>43374</v>
      </c>
      <c r="C499" s="2">
        <v>43465</v>
      </c>
      <c r="D499" s="3" t="s">
        <v>53</v>
      </c>
      <c r="E499" s="4" t="s">
        <v>131</v>
      </c>
      <c r="F499" s="24" t="s">
        <v>310</v>
      </c>
      <c r="G499" s="24" t="s">
        <v>311</v>
      </c>
      <c r="H499" s="27"/>
      <c r="I499" s="8" t="s">
        <v>183</v>
      </c>
      <c r="L499" s="25">
        <v>1009142</v>
      </c>
      <c r="M499" s="25">
        <v>1009142</v>
      </c>
      <c r="P499" s="29" t="s">
        <v>56</v>
      </c>
      <c r="Q499" s="2">
        <v>43529</v>
      </c>
      <c r="R499" s="2">
        <v>43465</v>
      </c>
      <c r="S499" s="29" t="s">
        <v>372</v>
      </c>
    </row>
    <row r="500" spans="1:19">
      <c r="A500" s="29">
        <v>2018</v>
      </c>
      <c r="B500" s="2">
        <v>43374</v>
      </c>
      <c r="C500" s="2">
        <v>43465</v>
      </c>
      <c r="D500" s="3" t="s">
        <v>53</v>
      </c>
      <c r="E500" s="4" t="s">
        <v>131</v>
      </c>
      <c r="F500" s="24" t="s">
        <v>312</v>
      </c>
      <c r="G500" s="24" t="s">
        <v>313</v>
      </c>
      <c r="H500" s="27"/>
      <c r="I500" s="8" t="s">
        <v>183</v>
      </c>
      <c r="L500" s="25">
        <v>1208817.3600000001</v>
      </c>
      <c r="M500" s="25">
        <v>1208817.3600000001</v>
      </c>
      <c r="P500" s="29" t="s">
        <v>56</v>
      </c>
      <c r="Q500" s="2">
        <v>43529</v>
      </c>
      <c r="R500" s="2">
        <v>43465</v>
      </c>
      <c r="S500" s="29" t="s">
        <v>372</v>
      </c>
    </row>
    <row r="501" spans="1:19">
      <c r="A501" s="29">
        <v>2018</v>
      </c>
      <c r="B501" s="2">
        <v>43374</v>
      </c>
      <c r="C501" s="2">
        <v>43465</v>
      </c>
      <c r="D501" s="3" t="s">
        <v>53</v>
      </c>
      <c r="E501" s="4" t="s">
        <v>131</v>
      </c>
      <c r="F501" s="24" t="s">
        <v>314</v>
      </c>
      <c r="G501" s="24" t="s">
        <v>315</v>
      </c>
      <c r="H501" s="27"/>
      <c r="I501" s="8" t="s">
        <v>183</v>
      </c>
      <c r="L501" s="25">
        <v>18839.400000000001</v>
      </c>
      <c r="M501" s="25">
        <v>18839.400000000001</v>
      </c>
      <c r="P501" s="29" t="s">
        <v>56</v>
      </c>
      <c r="Q501" s="2">
        <v>43529</v>
      </c>
      <c r="R501" s="2">
        <v>43465</v>
      </c>
      <c r="S501" s="29" t="s">
        <v>372</v>
      </c>
    </row>
    <row r="502" spans="1:19">
      <c r="A502" s="29">
        <v>2018</v>
      </c>
      <c r="B502" s="2">
        <v>43374</v>
      </c>
      <c r="C502" s="2">
        <v>43465</v>
      </c>
      <c r="D502" s="3" t="s">
        <v>53</v>
      </c>
      <c r="E502" s="4" t="s">
        <v>131</v>
      </c>
      <c r="F502" s="24" t="s">
        <v>316</v>
      </c>
      <c r="G502" s="24" t="s">
        <v>317</v>
      </c>
      <c r="H502" s="27"/>
      <c r="I502" s="8" t="s">
        <v>183</v>
      </c>
      <c r="L502" s="25">
        <v>613704.71</v>
      </c>
      <c r="M502" s="25">
        <f>613704.71-2610-21494.8-46922.07</f>
        <v>542677.84</v>
      </c>
      <c r="P502" s="29" t="s">
        <v>56</v>
      </c>
      <c r="Q502" s="2">
        <v>43529</v>
      </c>
      <c r="R502" s="2">
        <v>43465</v>
      </c>
      <c r="S502" s="29" t="s">
        <v>372</v>
      </c>
    </row>
    <row r="503" spans="1:19">
      <c r="A503" s="29">
        <v>2018</v>
      </c>
      <c r="B503" s="2">
        <v>43374</v>
      </c>
      <c r="C503" s="2">
        <v>43465</v>
      </c>
      <c r="D503" s="3" t="s">
        <v>53</v>
      </c>
      <c r="E503" s="4" t="s">
        <v>131</v>
      </c>
      <c r="F503" s="24" t="s">
        <v>318</v>
      </c>
      <c r="G503" s="24" t="s">
        <v>319</v>
      </c>
      <c r="H503" s="27"/>
      <c r="I503" s="8" t="s">
        <v>183</v>
      </c>
      <c r="L503" s="25">
        <v>93586</v>
      </c>
      <c r="M503" s="25">
        <v>93586</v>
      </c>
      <c r="P503" s="29" t="s">
        <v>56</v>
      </c>
      <c r="Q503" s="2">
        <v>43529</v>
      </c>
      <c r="R503" s="2">
        <v>43465</v>
      </c>
      <c r="S503" s="29" t="s">
        <v>372</v>
      </c>
    </row>
    <row r="504" spans="1:19">
      <c r="A504" s="29">
        <v>2018</v>
      </c>
      <c r="B504" s="2">
        <v>43374</v>
      </c>
      <c r="C504" s="2">
        <v>43465</v>
      </c>
      <c r="D504" s="3" t="s">
        <v>53</v>
      </c>
      <c r="E504" s="4" t="s">
        <v>131</v>
      </c>
      <c r="F504" s="24" t="s">
        <v>320</v>
      </c>
      <c r="G504" s="24" t="s">
        <v>321</v>
      </c>
      <c r="H504" s="27"/>
      <c r="I504" s="8" t="s">
        <v>183</v>
      </c>
      <c r="L504" s="25">
        <v>483.98</v>
      </c>
      <c r="M504" s="25">
        <v>483.98</v>
      </c>
      <c r="P504" s="29" t="s">
        <v>56</v>
      </c>
      <c r="Q504" s="2">
        <v>43529</v>
      </c>
      <c r="R504" s="2">
        <v>43465</v>
      </c>
      <c r="S504" s="29" t="s">
        <v>372</v>
      </c>
    </row>
    <row r="505" spans="1:19">
      <c r="A505" s="29">
        <v>2018</v>
      </c>
      <c r="B505" s="2">
        <v>43374</v>
      </c>
      <c r="C505" s="2">
        <v>43465</v>
      </c>
      <c r="D505" s="3" t="s">
        <v>53</v>
      </c>
      <c r="E505" s="4" t="s">
        <v>131</v>
      </c>
      <c r="F505" s="24" t="s">
        <v>366</v>
      </c>
      <c r="G505" s="24" t="s">
        <v>367</v>
      </c>
      <c r="H505" s="27"/>
      <c r="I505" s="8" t="s">
        <v>183</v>
      </c>
      <c r="L505" s="25">
        <v>348</v>
      </c>
      <c r="M505" s="25">
        <v>348</v>
      </c>
      <c r="P505" s="29" t="s">
        <v>56</v>
      </c>
      <c r="Q505" s="2">
        <v>43529</v>
      </c>
      <c r="R505" s="2">
        <v>43465</v>
      </c>
      <c r="S505" s="29" t="s">
        <v>372</v>
      </c>
    </row>
    <row r="506" spans="1:19">
      <c r="A506" s="29">
        <v>2018</v>
      </c>
      <c r="B506" s="2">
        <v>43374</v>
      </c>
      <c r="C506" s="2">
        <v>43465</v>
      </c>
      <c r="D506" s="3" t="s">
        <v>53</v>
      </c>
      <c r="E506" s="4" t="s">
        <v>131</v>
      </c>
      <c r="F506" s="24" t="s">
        <v>322</v>
      </c>
      <c r="G506" s="24" t="s">
        <v>323</v>
      </c>
      <c r="H506" s="27"/>
      <c r="I506" s="8" t="s">
        <v>183</v>
      </c>
      <c r="L506" s="25">
        <v>18922.009999999998</v>
      </c>
      <c r="M506" s="25">
        <v>18922.009999999998</v>
      </c>
      <c r="P506" s="29" t="s">
        <v>56</v>
      </c>
      <c r="Q506" s="2">
        <v>43529</v>
      </c>
      <c r="R506" s="2">
        <v>43465</v>
      </c>
      <c r="S506" s="29" t="s">
        <v>372</v>
      </c>
    </row>
    <row r="507" spans="1:19" ht="15">
      <c r="A507" s="29">
        <v>2018</v>
      </c>
      <c r="B507" s="2">
        <v>43374</v>
      </c>
      <c r="C507" s="2">
        <v>43465</v>
      </c>
      <c r="D507" s="3" t="s">
        <v>53</v>
      </c>
      <c r="E507" s="3" t="s">
        <v>351</v>
      </c>
      <c r="F507" s="30" t="s">
        <v>368</v>
      </c>
      <c r="G507" s="30" t="s">
        <v>325</v>
      </c>
      <c r="H507" s="30"/>
      <c r="I507" s="8" t="s">
        <v>183</v>
      </c>
      <c r="J507" s="31"/>
      <c r="K507" s="31"/>
      <c r="L507" s="26">
        <v>48720</v>
      </c>
      <c r="M507" s="26">
        <v>48720</v>
      </c>
      <c r="P507" s="29" t="s">
        <v>56</v>
      </c>
      <c r="Q507" s="2">
        <v>43529</v>
      </c>
      <c r="R507" s="2">
        <v>43465</v>
      </c>
      <c r="S507" s="29" t="s">
        <v>372</v>
      </c>
    </row>
    <row r="508" spans="1:19">
      <c r="A508" s="29">
        <v>2018</v>
      </c>
      <c r="B508" s="2">
        <v>43374</v>
      </c>
      <c r="C508" s="2">
        <v>43465</v>
      </c>
      <c r="D508" s="3" t="s">
        <v>53</v>
      </c>
      <c r="E508" s="3" t="s">
        <v>351</v>
      </c>
      <c r="F508" s="24" t="s">
        <v>358</v>
      </c>
      <c r="G508" s="24" t="s">
        <v>196</v>
      </c>
      <c r="H508" s="24"/>
      <c r="I508" s="8" t="s">
        <v>183</v>
      </c>
      <c r="L508" s="25">
        <v>48720</v>
      </c>
      <c r="M508" s="25">
        <v>48720</v>
      </c>
      <c r="P508" s="29" t="s">
        <v>56</v>
      </c>
      <c r="Q508" s="2">
        <v>43529</v>
      </c>
      <c r="R508" s="2">
        <v>43465</v>
      </c>
      <c r="S508" s="29" t="s">
        <v>372</v>
      </c>
    </row>
    <row r="509" spans="1:19" ht="15">
      <c r="A509" s="29">
        <v>2018</v>
      </c>
      <c r="B509" s="2">
        <v>43374</v>
      </c>
      <c r="C509" s="2">
        <v>43465</v>
      </c>
      <c r="D509" s="3" t="s">
        <v>53</v>
      </c>
      <c r="E509" s="4" t="s">
        <v>170</v>
      </c>
      <c r="F509" s="30" t="s">
        <v>330</v>
      </c>
      <c r="G509" s="30" t="s">
        <v>331</v>
      </c>
      <c r="H509" s="30"/>
      <c r="I509" s="8" t="s">
        <v>183</v>
      </c>
      <c r="J509" s="31"/>
      <c r="K509" s="31"/>
      <c r="L509" s="26">
        <v>18787.830000000002</v>
      </c>
      <c r="M509" s="26">
        <v>18787.830000000002</v>
      </c>
      <c r="P509" s="29" t="s">
        <v>56</v>
      </c>
      <c r="Q509" s="2">
        <v>43529</v>
      </c>
      <c r="R509" s="2">
        <v>43465</v>
      </c>
      <c r="S509" s="29" t="s">
        <v>372</v>
      </c>
    </row>
    <row r="510" spans="1:19">
      <c r="A510" s="29">
        <v>2018</v>
      </c>
      <c r="B510" s="2">
        <v>43374</v>
      </c>
      <c r="C510" s="2">
        <v>43465</v>
      </c>
      <c r="D510" s="3" t="s">
        <v>53</v>
      </c>
      <c r="E510" s="4" t="s">
        <v>170</v>
      </c>
      <c r="F510" s="24" t="s">
        <v>332</v>
      </c>
      <c r="G510" s="24" t="s">
        <v>333</v>
      </c>
      <c r="H510" s="24"/>
      <c r="I510" s="8" t="s">
        <v>183</v>
      </c>
      <c r="L510" s="25">
        <v>18787.830000000002</v>
      </c>
      <c r="M510" s="25">
        <v>18787.830000000002</v>
      </c>
      <c r="P510" s="29" t="s">
        <v>56</v>
      </c>
      <c r="Q510" s="2">
        <v>43529</v>
      </c>
      <c r="R510" s="2">
        <v>43465</v>
      </c>
      <c r="S510" s="29" t="s">
        <v>372</v>
      </c>
    </row>
    <row r="511" spans="1:19" ht="15">
      <c r="A511" s="29">
        <v>2018</v>
      </c>
      <c r="B511" s="2">
        <v>43374</v>
      </c>
      <c r="C511" s="2">
        <v>43465</v>
      </c>
      <c r="D511" s="3" t="s">
        <v>53</v>
      </c>
      <c r="E511" s="4" t="s">
        <v>174</v>
      </c>
      <c r="F511" s="30" t="s">
        <v>334</v>
      </c>
      <c r="G511" s="30" t="s">
        <v>335</v>
      </c>
      <c r="H511" s="30"/>
      <c r="I511" s="8" t="s">
        <v>183</v>
      </c>
      <c r="J511" s="31"/>
      <c r="K511" s="31"/>
      <c r="L511" s="26">
        <v>2331600</v>
      </c>
      <c r="M511" s="26">
        <v>2331600</v>
      </c>
      <c r="P511" s="29" t="s">
        <v>56</v>
      </c>
      <c r="Q511" s="2">
        <v>43529</v>
      </c>
      <c r="R511" s="2">
        <v>43465</v>
      </c>
      <c r="S511" s="29" t="s">
        <v>372</v>
      </c>
    </row>
    <row r="512" spans="1:19">
      <c r="A512" s="29">
        <v>2018</v>
      </c>
      <c r="B512" s="2">
        <v>43374</v>
      </c>
      <c r="C512" s="2">
        <v>43465</v>
      </c>
      <c r="D512" s="3" t="s">
        <v>53</v>
      </c>
      <c r="E512" s="4" t="s">
        <v>174</v>
      </c>
      <c r="F512" s="24" t="s">
        <v>369</v>
      </c>
      <c r="G512" s="24" t="s">
        <v>370</v>
      </c>
      <c r="H512" s="24"/>
      <c r="I512" s="8" t="s">
        <v>183</v>
      </c>
      <c r="L512" s="25">
        <v>2331600</v>
      </c>
      <c r="M512" s="25">
        <v>2331600</v>
      </c>
      <c r="P512" s="29" t="s">
        <v>56</v>
      </c>
      <c r="Q512" s="2">
        <v>43529</v>
      </c>
      <c r="R512" s="2">
        <v>43465</v>
      </c>
      <c r="S512" s="29" t="s">
        <v>372</v>
      </c>
    </row>
    <row r="513" spans="1:19">
      <c r="A513" s="29">
        <v>2018</v>
      </c>
      <c r="B513" s="2">
        <v>43374</v>
      </c>
      <c r="C513" s="2">
        <v>43465</v>
      </c>
      <c r="D513" s="3" t="s">
        <v>53</v>
      </c>
      <c r="E513" s="4" t="s">
        <v>174</v>
      </c>
      <c r="F513" s="24" t="s">
        <v>336</v>
      </c>
      <c r="G513" s="24" t="s">
        <v>337</v>
      </c>
      <c r="H513" s="24"/>
      <c r="I513" s="8" t="s">
        <v>183</v>
      </c>
      <c r="L513" s="25">
        <v>777200</v>
      </c>
      <c r="M513" s="25">
        <v>777200</v>
      </c>
      <c r="P513" s="29" t="s">
        <v>56</v>
      </c>
      <c r="Q513" s="2">
        <v>43529</v>
      </c>
      <c r="R513" s="2">
        <v>43465</v>
      </c>
      <c r="S513" s="29" t="s">
        <v>372</v>
      </c>
    </row>
    <row r="514" spans="1:19" s="29" customFormat="1">
      <c r="A514" s="29">
        <v>2018</v>
      </c>
      <c r="B514" s="2">
        <v>43374</v>
      </c>
      <c r="C514" s="2">
        <v>43465</v>
      </c>
      <c r="D514" s="3" t="s">
        <v>53</v>
      </c>
      <c r="E514" s="4" t="s">
        <v>174</v>
      </c>
      <c r="F514" s="24" t="s">
        <v>338</v>
      </c>
      <c r="G514" s="24" t="s">
        <v>339</v>
      </c>
      <c r="H514" s="24"/>
      <c r="I514" s="8" t="s">
        <v>183</v>
      </c>
      <c r="L514" s="25">
        <v>1554400</v>
      </c>
      <c r="M514" s="25">
        <v>1554400</v>
      </c>
      <c r="P514" s="29" t="s">
        <v>56</v>
      </c>
      <c r="Q514" s="2">
        <v>43529</v>
      </c>
      <c r="R514" s="2">
        <v>43465</v>
      </c>
      <c r="S514" s="29" t="s">
        <v>372</v>
      </c>
    </row>
    <row r="515" spans="1:19" ht="15">
      <c r="A515" s="29">
        <v>2018</v>
      </c>
      <c r="B515" s="2">
        <v>43374</v>
      </c>
      <c r="C515" s="2">
        <v>43465</v>
      </c>
      <c r="D515" s="3" t="s">
        <v>53</v>
      </c>
      <c r="E515" s="4" t="s">
        <v>180</v>
      </c>
      <c r="F515" s="30" t="s">
        <v>340</v>
      </c>
      <c r="G515" s="30" t="s">
        <v>341</v>
      </c>
      <c r="H515" s="30"/>
      <c r="I515" s="8" t="s">
        <v>183</v>
      </c>
      <c r="J515" s="31"/>
      <c r="K515" s="31"/>
      <c r="L515" s="26">
        <v>1554400</v>
      </c>
      <c r="M515" s="26">
        <f>1554400-194300</f>
        <v>1360100</v>
      </c>
      <c r="P515" s="29" t="s">
        <v>56</v>
      </c>
      <c r="Q515" s="2">
        <v>43529</v>
      </c>
      <c r="R515" s="2">
        <v>43465</v>
      </c>
      <c r="S515" s="29" t="s">
        <v>372</v>
      </c>
    </row>
    <row r="516" spans="1:19" s="29" customFormat="1">
      <c r="A516" s="29">
        <v>2018</v>
      </c>
      <c r="B516" s="2">
        <v>43374</v>
      </c>
      <c r="C516" s="2">
        <v>43465</v>
      </c>
      <c r="D516" s="3" t="s">
        <v>53</v>
      </c>
      <c r="E516" s="4" t="s">
        <v>180</v>
      </c>
      <c r="F516" s="24" t="s">
        <v>342</v>
      </c>
      <c r="G516" s="24" t="s">
        <v>339</v>
      </c>
      <c r="H516" s="24"/>
      <c r="I516" s="8" t="s">
        <v>183</v>
      </c>
      <c r="L516" s="25">
        <v>1554400</v>
      </c>
      <c r="M516" s="25">
        <f>1554400-194300</f>
        <v>1360100</v>
      </c>
      <c r="P516" s="29" t="s">
        <v>56</v>
      </c>
      <c r="Q516" s="2">
        <v>43529</v>
      </c>
      <c r="R516" s="2">
        <v>43465</v>
      </c>
      <c r="S516" s="29" t="s">
        <v>372</v>
      </c>
    </row>
    <row r="517" spans="1:19" ht="15">
      <c r="A517" s="29">
        <v>2018</v>
      </c>
      <c r="B517" s="2">
        <v>43374</v>
      </c>
      <c r="C517" s="2">
        <v>43465</v>
      </c>
      <c r="D517" s="3" t="s">
        <v>53</v>
      </c>
      <c r="E517" s="3" t="s">
        <v>352</v>
      </c>
      <c r="F517" s="30" t="s">
        <v>343</v>
      </c>
      <c r="G517" s="30" t="s">
        <v>344</v>
      </c>
      <c r="H517" s="30"/>
      <c r="I517" s="8" t="s">
        <v>183</v>
      </c>
      <c r="J517" s="31"/>
      <c r="K517" s="31"/>
      <c r="L517" s="26">
        <v>1060134.3999999999</v>
      </c>
      <c r="M517" s="26">
        <v>1060134.3999999999</v>
      </c>
      <c r="P517" s="29" t="s">
        <v>56</v>
      </c>
      <c r="Q517" s="2">
        <v>43529</v>
      </c>
      <c r="R517" s="2">
        <v>43465</v>
      </c>
      <c r="S517" s="29" t="s">
        <v>372</v>
      </c>
    </row>
    <row r="518" spans="1:19">
      <c r="A518" s="29">
        <v>2018</v>
      </c>
      <c r="B518" s="2">
        <v>43374</v>
      </c>
      <c r="C518" s="2">
        <v>43465</v>
      </c>
      <c r="D518" s="3" t="s">
        <v>53</v>
      </c>
      <c r="E518" s="3" t="s">
        <v>352</v>
      </c>
      <c r="F518" s="24" t="s">
        <v>371</v>
      </c>
      <c r="G518" s="24" t="s">
        <v>355</v>
      </c>
      <c r="H518" s="24"/>
      <c r="I518" s="8" t="s">
        <v>183</v>
      </c>
      <c r="L518" s="25">
        <v>1060134.3999999999</v>
      </c>
      <c r="M518" s="25">
        <v>1060134.3999999999</v>
      </c>
      <c r="P518" s="29" t="s">
        <v>56</v>
      </c>
      <c r="Q518" s="2">
        <v>43529</v>
      </c>
      <c r="R518" s="2">
        <v>43465</v>
      </c>
      <c r="S518" s="29" t="s">
        <v>372</v>
      </c>
    </row>
  </sheetData>
  <mergeCells count="6">
    <mergeCell ref="A6:S6"/>
    <mergeCell ref="A2:C2"/>
    <mergeCell ref="D2:F2"/>
    <mergeCell ref="G2:I2"/>
    <mergeCell ref="A3:C3"/>
    <mergeCell ref="D3:F3"/>
  </mergeCells>
  <hyperlinks>
    <hyperlink ref="O8"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2018-08-01T13:59:01Z</dcterms:created>
  <dcterms:modified xsi:type="dcterms:W3CDTF">2019-07-23T16:39:12Z</dcterms:modified>
</cp:coreProperties>
</file>